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A3554F21-C121-4A73-A8A4-E928EA4A0B5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0" i="1" l="1"/>
  <c r="BM50" i="1"/>
  <c r="BN51" i="1" s="1"/>
  <c r="Y42" i="1"/>
  <c r="BF30" i="1"/>
  <c r="Y38" i="1" l="1"/>
  <c r="Y34" i="1"/>
  <c r="BF27" i="1"/>
  <c r="BF23" i="1"/>
  <c r="BF20" i="1"/>
  <c r="BF18" i="1"/>
  <c r="BF16" i="1"/>
  <c r="Y62" i="1" l="1"/>
  <c r="Y58" i="1"/>
  <c r="Y74" i="1"/>
  <c r="Y27" i="1"/>
  <c r="Y70" i="1"/>
  <c r="Y68" i="1"/>
  <c r="BK10" i="1" l="1"/>
  <c r="AR10" i="1"/>
  <c r="Y30" i="1"/>
  <c r="Y23" i="1"/>
  <c r="Y20" i="1"/>
  <c r="Y10" i="1"/>
  <c r="Y18" i="1"/>
  <c r="Y16" i="1"/>
</calcChain>
</file>

<file path=xl/sharedStrings.xml><?xml version="1.0" encoding="utf-8"?>
<sst xmlns="http://schemas.openxmlformats.org/spreadsheetml/2006/main" count="104" uniqueCount="31">
  <si>
    <t>2 Peruslaskut koe 1 kertaustehtäviä</t>
  </si>
  <si>
    <t>a</t>
  </si>
  <si>
    <t>Laske seuraavat laskut allekkain</t>
  </si>
  <si>
    <t xml:space="preserve"> +</t>
  </si>
  <si>
    <t xml:space="preserve"> -</t>
  </si>
  <si>
    <t>b</t>
  </si>
  <si>
    <t>c</t>
  </si>
  <si>
    <t>Laske päässä tehtävät 2-3</t>
  </si>
  <si>
    <t xml:space="preserve"> *</t>
  </si>
  <si>
    <t>(</t>
  </si>
  <si>
    <t>)</t>
  </si>
  <si>
    <t>d</t>
  </si>
  <si>
    <t>e</t>
  </si>
  <si>
    <t>f</t>
  </si>
  <si>
    <t xml:space="preserve"> :</t>
  </si>
  <si>
    <t>Merkitse kymmenpotenssia käyttäen</t>
  </si>
  <si>
    <t>Asukasluku oli 5,1 miljoonaa</t>
  </si>
  <si>
    <t>Kirjoita välivaiheet näkyviin ja laske</t>
  </si>
  <si>
    <t>]</t>
  </si>
  <si>
    <t>[ (</t>
  </si>
  <si>
    <t>Tarkistus</t>
  </si>
  <si>
    <t>LAITA KAIKKI LASKENTAVAIHEET NÄKYVIIN</t>
  </si>
  <si>
    <t>k</t>
  </si>
  <si>
    <t>Kokeile</t>
  </si>
  <si>
    <t>) *</t>
  </si>
  <si>
    <t>(-3)</t>
  </si>
  <si>
    <t>(-48)</t>
  </si>
  <si>
    <t>(-4)</t>
  </si>
  <si>
    <t>) :</t>
  </si>
  <si>
    <r>
      <t>Vuonna 1994 Suomessa kulutettiin 6,9*10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kg kahvia. Kuinka paljon kahvia kulutettiin asukasta kohti?</t>
    </r>
  </si>
  <si>
    <r>
      <t>1,2*10</t>
    </r>
    <r>
      <rPr>
        <vertAlign val="superscript"/>
        <sz val="11"/>
        <color theme="1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</si>
</sst>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10" xfId="0" applyBorder="1"/>
    <xf numFmtId="0" fontId="4" fillId="0" borderId="1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11" xfId="0" applyBorder="1"/>
    <xf numFmtId="0" fontId="0" fillId="0" borderId="0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ali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66675</xdr:colOff>
      <xdr:row>0</xdr:row>
      <xdr:rowOff>76201</xdr:rowOff>
    </xdr:from>
    <xdr:to>
      <xdr:col>45</xdr:col>
      <xdr:colOff>38101</xdr:colOff>
      <xdr:row>3</xdr:row>
      <xdr:rowOff>38100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FF121BD0-3FFF-4B50-AC1C-1C17711D02CB}"/>
            </a:ext>
          </a:extLst>
        </xdr:cNvPr>
        <xdr:cNvSpPr/>
      </xdr:nvSpPr>
      <xdr:spPr>
        <a:xfrm>
          <a:off x="4886325" y="76201"/>
          <a:ext cx="4619626" cy="58102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Kun olet laskenut tehtävän, laita</a:t>
          </a:r>
          <a:r>
            <a:rPr lang="fi-FI" sz="1200" b="1" baseline="0">
              <a:solidFill>
                <a:srgbClr val="000000"/>
              </a:solidFill>
            </a:rPr>
            <a:t> vihreään soluun K niin kuin kokeilin. Saat tarkistuksen näkyviin</a:t>
          </a:r>
        </a:p>
      </xdr:txBody>
    </xdr:sp>
    <xdr:clientData/>
  </xdr:twoCellAnchor>
  <xdr:oneCellAnchor>
    <xdr:from>
      <xdr:col>3</xdr:col>
      <xdr:colOff>114300</xdr:colOff>
      <xdr:row>57</xdr:row>
      <xdr:rowOff>14287</xdr:rowOff>
    </xdr:from>
    <xdr:ext cx="280718" cy="1992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iruutu 9">
              <a:extLst>
                <a:ext uri="{FF2B5EF4-FFF2-40B4-BE49-F238E27FC236}">
                  <a16:creationId xmlns:a16="http://schemas.microsoft.com/office/drawing/2014/main" id="{983F4465-A1FD-4BBA-A01A-B59D95BB7D07}"/>
                </a:ext>
              </a:extLst>
            </xdr:cNvPr>
            <xdr:cNvSpPr txBox="1"/>
          </xdr:nvSpPr>
          <xdr:spPr>
            <a:xfrm>
              <a:off x="809625" y="10615612"/>
              <a:ext cx="280718" cy="1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i-FI" sz="1100" b="0" i="1">
                            <a:latin typeface="Cambria Math" panose="02040503050406030204" pitchFamily="18" charset="0"/>
                          </a:rPr>
                          <m:t>25</m:t>
                        </m:r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10" name="Tekstiruutu 9">
              <a:extLst>
                <a:ext uri="{FF2B5EF4-FFF2-40B4-BE49-F238E27FC236}">
                  <a16:creationId xmlns:a16="http://schemas.microsoft.com/office/drawing/2014/main" id="{983F4465-A1FD-4BBA-A01A-B59D95BB7D07}"/>
                </a:ext>
              </a:extLst>
            </xdr:cNvPr>
            <xdr:cNvSpPr txBox="1"/>
          </xdr:nvSpPr>
          <xdr:spPr>
            <a:xfrm>
              <a:off x="809625" y="10615612"/>
              <a:ext cx="280718" cy="1992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i-FI" sz="1100" i="0">
                  <a:latin typeface="Cambria Math" panose="02040503050406030204" pitchFamily="18" charset="0"/>
                </a:rPr>
                <a:t>√</a:t>
              </a:r>
              <a:r>
                <a:rPr lang="fi-FI" sz="1100" b="0" i="0">
                  <a:latin typeface="Cambria Math" panose="02040503050406030204" pitchFamily="18" charset="0"/>
                </a:rPr>
                <a:t>25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6</xdr:col>
      <xdr:colOff>9525</xdr:colOff>
      <xdr:row>57</xdr:row>
      <xdr:rowOff>33337</xdr:rowOff>
    </xdr:from>
    <xdr:ext cx="280718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kstiruutu 10">
              <a:extLst>
                <a:ext uri="{FF2B5EF4-FFF2-40B4-BE49-F238E27FC236}">
                  <a16:creationId xmlns:a16="http://schemas.microsoft.com/office/drawing/2014/main" id="{E26ED1D9-A943-4696-96F6-95C2713D20BC}"/>
                </a:ext>
              </a:extLst>
            </xdr:cNvPr>
            <xdr:cNvSpPr txBox="1"/>
          </xdr:nvSpPr>
          <xdr:spPr>
            <a:xfrm>
              <a:off x="1409700" y="1063466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i-FI" sz="1100" b="0" i="1">
                            <a:latin typeface="Cambria Math" panose="02040503050406030204" pitchFamily="18" charset="0"/>
                          </a:rPr>
                          <m:t>16</m:t>
                        </m:r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11" name="Tekstiruutu 10">
              <a:extLst>
                <a:ext uri="{FF2B5EF4-FFF2-40B4-BE49-F238E27FC236}">
                  <a16:creationId xmlns:a16="http://schemas.microsoft.com/office/drawing/2014/main" id="{E26ED1D9-A943-4696-96F6-95C2713D20BC}"/>
                </a:ext>
              </a:extLst>
            </xdr:cNvPr>
            <xdr:cNvSpPr txBox="1"/>
          </xdr:nvSpPr>
          <xdr:spPr>
            <a:xfrm>
              <a:off x="1409700" y="1063466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i-FI" sz="1100" i="0">
                  <a:latin typeface="Cambria Math" panose="02040503050406030204" pitchFamily="18" charset="0"/>
                </a:rPr>
                <a:t>√</a:t>
              </a:r>
              <a:r>
                <a:rPr lang="fi-FI" sz="1100" b="0" i="0">
                  <a:latin typeface="Cambria Math" panose="02040503050406030204" pitchFamily="18" charset="0"/>
                </a:rPr>
                <a:t>16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2</xdr:col>
      <xdr:colOff>295275</xdr:colOff>
      <xdr:row>60</xdr:row>
      <xdr:rowOff>195262</xdr:rowOff>
    </xdr:from>
    <xdr:ext cx="526939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kstiruutu 11">
              <a:extLst>
                <a:ext uri="{FF2B5EF4-FFF2-40B4-BE49-F238E27FC236}">
                  <a16:creationId xmlns:a16="http://schemas.microsoft.com/office/drawing/2014/main" id="{C5465A32-E914-4DA8-9141-9F4C1B563126}"/>
                </a:ext>
              </a:extLst>
            </xdr:cNvPr>
            <xdr:cNvSpPr txBox="1"/>
          </xdr:nvSpPr>
          <xdr:spPr>
            <a:xfrm>
              <a:off x="685800" y="11377612"/>
              <a:ext cx="526939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i-FI" sz="1100" b="0" i="1">
                            <a:latin typeface="Cambria Math" panose="02040503050406030204" pitchFamily="18" charset="0"/>
                          </a:rPr>
                          <m:t>9+16</m:t>
                        </m:r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12" name="Tekstiruutu 11">
              <a:extLst>
                <a:ext uri="{FF2B5EF4-FFF2-40B4-BE49-F238E27FC236}">
                  <a16:creationId xmlns:a16="http://schemas.microsoft.com/office/drawing/2014/main" id="{C5465A32-E914-4DA8-9141-9F4C1B563126}"/>
                </a:ext>
              </a:extLst>
            </xdr:cNvPr>
            <xdr:cNvSpPr txBox="1"/>
          </xdr:nvSpPr>
          <xdr:spPr>
            <a:xfrm>
              <a:off x="685800" y="11377612"/>
              <a:ext cx="526939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i-FI" sz="1100" i="0">
                  <a:latin typeface="Cambria Math" panose="02040503050406030204" pitchFamily="18" charset="0"/>
                </a:rPr>
                <a:t>√(</a:t>
              </a:r>
              <a:r>
                <a:rPr lang="fi-FI" sz="1100" b="0" i="0">
                  <a:latin typeface="Cambria Math" panose="02040503050406030204" pitchFamily="18" charset="0"/>
                </a:rPr>
                <a:t>9+16)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33</xdr:col>
      <xdr:colOff>19050</xdr:colOff>
      <xdr:row>56</xdr:row>
      <xdr:rowOff>195262</xdr:rowOff>
    </xdr:from>
    <xdr:ext cx="280718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kstiruutu 13">
              <a:extLst>
                <a:ext uri="{FF2B5EF4-FFF2-40B4-BE49-F238E27FC236}">
                  <a16:creationId xmlns:a16="http://schemas.microsoft.com/office/drawing/2014/main" id="{A8E21593-A12E-4B6F-9487-BD243FD9344A}"/>
                </a:ext>
              </a:extLst>
            </xdr:cNvPr>
            <xdr:cNvSpPr txBox="1"/>
          </xdr:nvSpPr>
          <xdr:spPr>
            <a:xfrm>
              <a:off x="6591300" y="1059656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i-FI" sz="1100" b="0" i="1">
                            <a:latin typeface="Cambria Math" panose="02040503050406030204" pitchFamily="18" charset="0"/>
                          </a:rPr>
                          <m:t>49</m:t>
                        </m:r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14" name="Tekstiruutu 13">
              <a:extLst>
                <a:ext uri="{FF2B5EF4-FFF2-40B4-BE49-F238E27FC236}">
                  <a16:creationId xmlns:a16="http://schemas.microsoft.com/office/drawing/2014/main" id="{A8E21593-A12E-4B6F-9487-BD243FD9344A}"/>
                </a:ext>
              </a:extLst>
            </xdr:cNvPr>
            <xdr:cNvSpPr txBox="1"/>
          </xdr:nvSpPr>
          <xdr:spPr>
            <a:xfrm>
              <a:off x="6591300" y="1059656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i-FI" sz="1100" i="0">
                  <a:latin typeface="Cambria Math" panose="02040503050406030204" pitchFamily="18" charset="0"/>
                </a:rPr>
                <a:t>√</a:t>
              </a:r>
              <a:r>
                <a:rPr lang="fi-FI" sz="1100" b="0" i="0">
                  <a:latin typeface="Cambria Math" panose="02040503050406030204" pitchFamily="18" charset="0"/>
                </a:rPr>
                <a:t>49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36</xdr:col>
      <xdr:colOff>76200</xdr:colOff>
      <xdr:row>57</xdr:row>
      <xdr:rowOff>14287</xdr:rowOff>
    </xdr:from>
    <xdr:ext cx="280718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kstiruutu 14">
              <a:extLst>
                <a:ext uri="{FF2B5EF4-FFF2-40B4-BE49-F238E27FC236}">
                  <a16:creationId xmlns:a16="http://schemas.microsoft.com/office/drawing/2014/main" id="{F2B81D84-4300-4C82-8D55-27DD57EF4251}"/>
                </a:ext>
              </a:extLst>
            </xdr:cNvPr>
            <xdr:cNvSpPr txBox="1"/>
          </xdr:nvSpPr>
          <xdr:spPr>
            <a:xfrm>
              <a:off x="7191375" y="1061561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i-FI" sz="1100" b="0" i="1">
                            <a:latin typeface="Cambria Math" panose="02040503050406030204" pitchFamily="18" charset="0"/>
                          </a:rPr>
                          <m:t>81</m:t>
                        </m:r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15" name="Tekstiruutu 14">
              <a:extLst>
                <a:ext uri="{FF2B5EF4-FFF2-40B4-BE49-F238E27FC236}">
                  <a16:creationId xmlns:a16="http://schemas.microsoft.com/office/drawing/2014/main" id="{F2B81D84-4300-4C82-8D55-27DD57EF4251}"/>
                </a:ext>
              </a:extLst>
            </xdr:cNvPr>
            <xdr:cNvSpPr txBox="1"/>
          </xdr:nvSpPr>
          <xdr:spPr>
            <a:xfrm>
              <a:off x="7191375" y="10615612"/>
              <a:ext cx="280718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i-FI" sz="1100" i="0">
                  <a:latin typeface="Cambria Math" panose="02040503050406030204" pitchFamily="18" charset="0"/>
                </a:rPr>
                <a:t>√</a:t>
              </a:r>
              <a:r>
                <a:rPr lang="fi-FI" sz="1100" b="0" i="0">
                  <a:latin typeface="Cambria Math" panose="02040503050406030204" pitchFamily="18" charset="0"/>
                </a:rPr>
                <a:t>81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33</xdr:col>
      <xdr:colOff>66675</xdr:colOff>
      <xdr:row>61</xdr:row>
      <xdr:rowOff>23812</xdr:rowOff>
    </xdr:from>
    <xdr:ext cx="551689" cy="1957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kstiruutu 15">
              <a:extLst>
                <a:ext uri="{FF2B5EF4-FFF2-40B4-BE49-F238E27FC236}">
                  <a16:creationId xmlns:a16="http://schemas.microsoft.com/office/drawing/2014/main" id="{073A9A78-3497-494E-9F32-4C960CE309B6}"/>
                </a:ext>
              </a:extLst>
            </xdr:cNvPr>
            <xdr:cNvSpPr txBox="1"/>
          </xdr:nvSpPr>
          <xdr:spPr>
            <a:xfrm>
              <a:off x="6638925" y="11406187"/>
              <a:ext cx="551689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fi-FI" sz="1100" b="0" i="1">
                            <a:latin typeface="Cambria Math" panose="02040503050406030204" pitchFamily="18" charset="0"/>
                          </a:rPr>
                          <m:t>4 ∗ 16</m:t>
                        </m:r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16" name="Tekstiruutu 15">
              <a:extLst>
                <a:ext uri="{FF2B5EF4-FFF2-40B4-BE49-F238E27FC236}">
                  <a16:creationId xmlns:a16="http://schemas.microsoft.com/office/drawing/2014/main" id="{073A9A78-3497-494E-9F32-4C960CE309B6}"/>
                </a:ext>
              </a:extLst>
            </xdr:cNvPr>
            <xdr:cNvSpPr txBox="1"/>
          </xdr:nvSpPr>
          <xdr:spPr>
            <a:xfrm>
              <a:off x="6638925" y="11406187"/>
              <a:ext cx="551689" cy="1957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i-FI" sz="1100" i="0">
                  <a:latin typeface="Cambria Math" panose="02040503050406030204" pitchFamily="18" charset="0"/>
                </a:rPr>
                <a:t>√(</a:t>
              </a:r>
              <a:r>
                <a:rPr lang="fi-FI" sz="1100" b="0" i="0">
                  <a:latin typeface="Cambria Math" panose="02040503050406030204" pitchFamily="18" charset="0"/>
                </a:rPr>
                <a:t>4 ∗ 16)</a:t>
              </a:r>
              <a:endParaRPr lang="fi-FI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T75"/>
  <sheetViews>
    <sheetView tabSelected="1" workbookViewId="0">
      <selection activeCell="C1" sqref="C1"/>
    </sheetView>
  </sheetViews>
  <sheetFormatPr defaultRowHeight="15" x14ac:dyDescent="0.25"/>
  <cols>
    <col min="1" max="1" width="1.7109375" customWidth="1"/>
    <col min="2" max="2" width="4.140625" customWidth="1"/>
    <col min="3" max="3" width="4.5703125" customWidth="1"/>
    <col min="4" max="4" width="4.28515625" customWidth="1"/>
    <col min="5" max="6" width="3.140625" customWidth="1"/>
    <col min="7" max="7" width="4.140625" customWidth="1"/>
    <col min="8" max="9" width="3.140625" customWidth="1"/>
    <col min="10" max="10" width="3.28515625" customWidth="1"/>
    <col min="11" max="11" width="2.85546875" customWidth="1"/>
    <col min="12" max="12" width="3.28515625" customWidth="1"/>
    <col min="13" max="31" width="2.85546875" customWidth="1"/>
    <col min="32" max="32" width="7.140625" customWidth="1"/>
    <col min="33" max="33" width="4.85546875" customWidth="1"/>
    <col min="34" max="36" width="2.7109375" customWidth="1"/>
    <col min="37" max="38" width="3.85546875" customWidth="1"/>
    <col min="39" max="47" width="2.7109375" customWidth="1"/>
    <col min="48" max="50" width="2.85546875" customWidth="1"/>
    <col min="51" max="57" width="3.140625" customWidth="1"/>
    <col min="58" max="58" width="5" customWidth="1"/>
    <col min="59" max="62" width="3.140625" customWidth="1"/>
  </cols>
  <sheetData>
    <row r="1" spans="2:72" ht="18.75" x14ac:dyDescent="0.3">
      <c r="E1" s="22" t="s">
        <v>0</v>
      </c>
      <c r="F1" s="22"/>
      <c r="G1" s="22"/>
      <c r="H1" s="22"/>
      <c r="I1" s="22"/>
      <c r="J1" s="22"/>
      <c r="K1" s="22"/>
      <c r="L1" s="22"/>
      <c r="M1" s="22"/>
      <c r="N1" s="22"/>
      <c r="O1" s="22"/>
    </row>
    <row r="3" spans="2:72" x14ac:dyDescent="0.25">
      <c r="G3" s="3" t="s">
        <v>21</v>
      </c>
    </row>
    <row r="4" spans="2:72" x14ac:dyDescent="0.25">
      <c r="G4" s="3"/>
    </row>
    <row r="6" spans="2:72" ht="15.75" thickBot="1" x14ac:dyDescent="0.3">
      <c r="D6" t="s">
        <v>2</v>
      </c>
    </row>
    <row r="7" spans="2:72" ht="17.25" x14ac:dyDescent="0.25">
      <c r="B7" s="8">
        <v>1</v>
      </c>
      <c r="C7" s="9"/>
      <c r="D7" s="10"/>
      <c r="E7" s="10"/>
      <c r="F7" s="10"/>
      <c r="G7" s="10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 t="s">
        <v>20</v>
      </c>
      <c r="Z7" s="9"/>
      <c r="AA7" s="11"/>
      <c r="AG7" s="8" t="s">
        <v>5</v>
      </c>
      <c r="AH7" s="9"/>
      <c r="AI7" s="10"/>
      <c r="AJ7" s="10"/>
      <c r="AK7" s="10"/>
      <c r="AL7" s="10"/>
      <c r="AM7" s="10"/>
      <c r="AN7" s="10"/>
      <c r="AO7" s="9"/>
      <c r="AP7" s="9"/>
      <c r="AQ7" s="11" t="s">
        <v>20</v>
      </c>
      <c r="AR7" s="9"/>
      <c r="AS7" s="9"/>
      <c r="AT7" s="11"/>
      <c r="AW7" s="8" t="s">
        <v>6</v>
      </c>
      <c r="AX7" s="10"/>
      <c r="AY7" s="10"/>
      <c r="AZ7" s="10"/>
      <c r="BA7" s="10"/>
      <c r="BB7" s="10"/>
      <c r="BC7" s="10"/>
      <c r="BD7" s="9"/>
      <c r="BE7" s="9"/>
      <c r="BF7" s="9"/>
      <c r="BK7" s="11" t="s">
        <v>20</v>
      </c>
    </row>
    <row r="8" spans="2:72" x14ac:dyDescent="0.25">
      <c r="B8" s="12"/>
      <c r="C8" s="4" t="s">
        <v>1</v>
      </c>
      <c r="D8" s="4"/>
      <c r="E8" s="4">
        <v>2</v>
      </c>
      <c r="F8" s="4">
        <v>4</v>
      </c>
      <c r="G8" s="4">
        <v>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3">
        <v>245</v>
      </c>
      <c r="Z8" s="33"/>
      <c r="AA8" s="34"/>
      <c r="AG8" s="12"/>
      <c r="AH8" s="4"/>
      <c r="AI8" s="4">
        <v>1</v>
      </c>
      <c r="AJ8" s="4">
        <v>2</v>
      </c>
      <c r="AK8" s="4">
        <v>0</v>
      </c>
      <c r="AL8" s="4">
        <v>4</v>
      </c>
      <c r="AM8" s="4"/>
      <c r="AN8" s="4"/>
      <c r="AO8" s="4"/>
      <c r="AP8" s="4"/>
      <c r="AQ8" s="4"/>
      <c r="AR8" s="33">
        <v>1204</v>
      </c>
      <c r="AS8" s="33"/>
      <c r="AT8" s="16"/>
      <c r="AW8" s="12"/>
      <c r="AX8" s="4"/>
      <c r="AY8" s="4"/>
      <c r="AZ8" s="4">
        <v>4</v>
      </c>
      <c r="BA8" s="4">
        <v>6</v>
      </c>
      <c r="BB8" s="4"/>
      <c r="BC8" s="4"/>
      <c r="BD8" s="4"/>
      <c r="BE8" s="4"/>
      <c r="BF8" s="4"/>
      <c r="BK8" s="16">
        <v>46</v>
      </c>
    </row>
    <row r="9" spans="2:72" ht="15.75" thickBot="1" x14ac:dyDescent="0.3">
      <c r="B9" s="12"/>
      <c r="C9" s="4" t="s">
        <v>3</v>
      </c>
      <c r="D9" s="1">
        <v>3</v>
      </c>
      <c r="E9" s="1">
        <v>5</v>
      </c>
      <c r="F9" s="1">
        <v>6</v>
      </c>
      <c r="G9" s="1">
        <v>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5">
        <v>3567</v>
      </c>
      <c r="Z9" s="35"/>
      <c r="AA9" s="36"/>
      <c r="AG9" s="12"/>
      <c r="AH9" s="4" t="s">
        <v>4</v>
      </c>
      <c r="AI9" s="1"/>
      <c r="AJ9" s="1">
        <v>2</v>
      </c>
      <c r="AK9" s="1">
        <v>8</v>
      </c>
      <c r="AL9" s="1">
        <v>6</v>
      </c>
      <c r="AM9" s="4"/>
      <c r="AN9" s="4"/>
      <c r="AO9" s="4"/>
      <c r="AP9" s="4"/>
      <c r="AQ9" s="4"/>
      <c r="AR9" s="33">
        <v>286</v>
      </c>
      <c r="AS9" s="33"/>
      <c r="AT9" s="16"/>
      <c r="AW9" s="12"/>
      <c r="AX9" s="4" t="s">
        <v>8</v>
      </c>
      <c r="AY9" s="1">
        <v>1</v>
      </c>
      <c r="AZ9" s="1">
        <v>2</v>
      </c>
      <c r="BA9" s="1">
        <v>0</v>
      </c>
      <c r="BB9" s="4"/>
      <c r="BC9" s="4"/>
      <c r="BD9" s="4"/>
      <c r="BE9" s="4"/>
      <c r="BF9" s="4"/>
      <c r="BK9" s="16">
        <v>120</v>
      </c>
    </row>
    <row r="10" spans="2:72" ht="15.75" thickBot="1" x14ac:dyDescent="0.3">
      <c r="B10" s="13"/>
      <c r="C10" s="1"/>
      <c r="D10" s="1"/>
      <c r="E10" s="14"/>
      <c r="F10" s="1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W10" s="15"/>
      <c r="X10" s="1"/>
      <c r="Y10" s="27" t="str">
        <f>IF(W10=$BS$14,Y8+Y9,$BT$14)</f>
        <v>Kokeile</v>
      </c>
      <c r="Z10" s="28"/>
      <c r="AA10" s="29"/>
      <c r="AG10" s="13"/>
      <c r="AH10" s="1"/>
      <c r="AI10" s="1"/>
      <c r="AJ10" s="1"/>
      <c r="AK10" s="1"/>
      <c r="AL10" s="1"/>
      <c r="AM10" s="1"/>
      <c r="AN10" s="1"/>
      <c r="AO10" s="15"/>
      <c r="AP10" s="15"/>
      <c r="AQ10" s="1"/>
      <c r="AR10" s="27" t="str">
        <f>IF(AO10=$BS$14,AR8-AR9,$BT$14)</f>
        <v>Kokeile</v>
      </c>
      <c r="AS10" s="29"/>
      <c r="AT10" s="25"/>
      <c r="AW10" s="13"/>
      <c r="AX10" s="1"/>
      <c r="AY10" s="1"/>
      <c r="AZ10" s="1"/>
      <c r="BA10" s="1"/>
      <c r="BB10" s="1"/>
      <c r="BC10" s="1"/>
      <c r="BD10" s="1"/>
      <c r="BE10" s="15"/>
      <c r="BF10" s="1"/>
      <c r="BK10" s="7" t="str">
        <f>IF(BE10=$BS$14,BK8*BK9,$BT$14)</f>
        <v>Kokeile</v>
      </c>
    </row>
    <row r="13" spans="2:72" ht="15.75" thickBot="1" x14ac:dyDescent="0.3"/>
    <row r="14" spans="2:72" x14ac:dyDescent="0.25">
      <c r="B14" s="8"/>
      <c r="C14" s="9"/>
      <c r="D14" s="9" t="s">
        <v>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37" t="s">
        <v>20</v>
      </c>
      <c r="X14" s="37"/>
      <c r="Y14" s="37"/>
      <c r="Z14" s="37"/>
      <c r="AA14" s="37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D14" s="11" t="s">
        <v>20</v>
      </c>
      <c r="BE14" s="9"/>
      <c r="BR14" t="s">
        <v>20</v>
      </c>
      <c r="BS14" t="s">
        <v>22</v>
      </c>
      <c r="BT14" t="s">
        <v>23</v>
      </c>
    </row>
    <row r="15" spans="2:72" ht="15.75" thickBot="1" x14ac:dyDescent="0.3"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D15" s="4"/>
      <c r="BE15" s="4"/>
      <c r="BF15" s="16"/>
    </row>
    <row r="16" spans="2:72" ht="15.75" thickBot="1" x14ac:dyDescent="0.3">
      <c r="B16" s="12">
        <v>2</v>
      </c>
      <c r="C16" s="4" t="s">
        <v>1</v>
      </c>
      <c r="D16" s="4">
        <v>10</v>
      </c>
      <c r="E16" s="4" t="s">
        <v>4</v>
      </c>
      <c r="F16" s="4">
        <v>2</v>
      </c>
      <c r="G16" s="4" t="s">
        <v>8</v>
      </c>
      <c r="H16" s="4">
        <v>3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3"/>
      <c r="X16" s="4"/>
      <c r="Y16" s="27" t="str">
        <f>IF(W16=$BS$14,D16-F16*H16,$BT$14)</f>
        <v>Kokeile</v>
      </c>
      <c r="Z16" s="28"/>
      <c r="AA16" s="29"/>
      <c r="AB16" s="4"/>
      <c r="AC16" s="4"/>
      <c r="AD16" s="4"/>
      <c r="AE16" s="4"/>
      <c r="AF16" s="4"/>
      <c r="AG16" s="4" t="s">
        <v>11</v>
      </c>
      <c r="AH16" s="4">
        <v>17</v>
      </c>
      <c r="AI16" s="4" t="s">
        <v>4</v>
      </c>
      <c r="AJ16" s="4">
        <v>4</v>
      </c>
      <c r="AK16" s="4" t="s">
        <v>8</v>
      </c>
      <c r="AL16" s="4">
        <v>5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D16" s="23"/>
      <c r="BE16" s="4"/>
      <c r="BF16" s="7" t="str">
        <f>IF(BD16=$BS$14,AH16-AJ16*AL16,$BT$14)</f>
        <v>Kokeile</v>
      </c>
    </row>
    <row r="17" spans="2:61" ht="15.75" thickBot="1" x14ac:dyDescent="0.3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0"/>
      <c r="Z17" s="30"/>
      <c r="AA17" s="30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D17" s="4"/>
      <c r="BE17" s="4"/>
      <c r="BF17" s="18"/>
    </row>
    <row r="18" spans="2:61" ht="15.75" thickBot="1" x14ac:dyDescent="0.3">
      <c r="B18" s="12"/>
      <c r="C18" s="4" t="s">
        <v>5</v>
      </c>
      <c r="D18" s="4" t="s">
        <v>9</v>
      </c>
      <c r="E18" s="4">
        <v>10</v>
      </c>
      <c r="F18" s="4" t="s">
        <v>4</v>
      </c>
      <c r="G18" s="4">
        <v>2</v>
      </c>
      <c r="H18" s="4" t="s">
        <v>10</v>
      </c>
      <c r="I18" s="4" t="s">
        <v>8</v>
      </c>
      <c r="J18" s="4">
        <v>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23"/>
      <c r="X18" s="4"/>
      <c r="Y18" s="27" t="str">
        <f>IF(W18=$BS$14,(E18-G18)*J18,$BT$14)</f>
        <v>Kokeile</v>
      </c>
      <c r="Z18" s="28"/>
      <c r="AA18" s="29"/>
      <c r="AB18" s="4"/>
      <c r="AC18" s="4"/>
      <c r="AD18" s="4"/>
      <c r="AE18" s="4"/>
      <c r="AF18" s="4"/>
      <c r="AG18" s="4" t="s">
        <v>12</v>
      </c>
      <c r="AH18" s="4">
        <v>3</v>
      </c>
      <c r="AI18" s="4" t="s">
        <v>8</v>
      </c>
      <c r="AJ18" s="4">
        <v>7</v>
      </c>
      <c r="AK18" s="4" t="s">
        <v>4</v>
      </c>
      <c r="AL18" s="4">
        <v>40</v>
      </c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D18" s="23"/>
      <c r="BE18" s="4"/>
      <c r="BF18" s="7" t="str">
        <f>IF(BD18=$BS$14,AH18*AJ18-AL18,$BT$14)</f>
        <v>Kokeile</v>
      </c>
    </row>
    <row r="19" spans="2:61" ht="15.75" thickBot="1" x14ac:dyDescent="0.3">
      <c r="B19" s="1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4"/>
      <c r="Z19" s="24"/>
      <c r="AA19" s="2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D19" s="4"/>
      <c r="BE19" s="4"/>
      <c r="BF19" s="18"/>
    </row>
    <row r="20" spans="2:61" ht="15.75" thickBot="1" x14ac:dyDescent="0.3">
      <c r="B20" s="12"/>
      <c r="C20" s="4" t="s">
        <v>6</v>
      </c>
      <c r="D20" s="4">
        <v>4</v>
      </c>
      <c r="E20" s="4" t="s">
        <v>3</v>
      </c>
      <c r="F20" s="4">
        <v>3</v>
      </c>
      <c r="G20" s="4" t="s">
        <v>8</v>
      </c>
      <c r="H20" s="4">
        <v>5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23"/>
      <c r="X20" s="4"/>
      <c r="Y20" s="27" t="str">
        <f>IF(W20=$BS$14,D20+F20*H20,$BT$14)</f>
        <v>Kokeile</v>
      </c>
      <c r="Z20" s="28"/>
      <c r="AA20" s="29"/>
      <c r="AB20" s="4"/>
      <c r="AC20" s="4"/>
      <c r="AD20" s="4"/>
      <c r="AE20" s="4"/>
      <c r="AF20" s="4"/>
      <c r="AG20" s="4" t="s">
        <v>13</v>
      </c>
      <c r="AH20" s="4">
        <v>5</v>
      </c>
      <c r="AI20" s="4" t="s">
        <v>8</v>
      </c>
      <c r="AJ20" s="4">
        <v>5</v>
      </c>
      <c r="AK20" s="4" t="s">
        <v>3</v>
      </c>
      <c r="AL20" s="4">
        <v>100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D20" s="23"/>
      <c r="BE20" s="4"/>
      <c r="BF20" s="7" t="str">
        <f>IF(BD20=$BS$14,AH20*AJ20+AL20,$BT$14)</f>
        <v>Kokeile</v>
      </c>
    </row>
    <row r="21" spans="2:61" x14ac:dyDescent="0.25">
      <c r="B21" s="1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4"/>
      <c r="Z21" s="24"/>
      <c r="AA21" s="2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D21" s="4"/>
      <c r="BE21" s="4"/>
      <c r="BF21" s="18"/>
    </row>
    <row r="22" spans="2:61" ht="15.75" thickBot="1" x14ac:dyDescent="0.3"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4"/>
      <c r="Z22" s="24"/>
      <c r="AA22" s="2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D22" s="4"/>
      <c r="BE22" s="4"/>
      <c r="BF22" s="18"/>
    </row>
    <row r="23" spans="2:61" ht="15.75" thickBot="1" x14ac:dyDescent="0.3">
      <c r="B23" s="12">
        <v>3</v>
      </c>
      <c r="C23" s="4" t="s">
        <v>1</v>
      </c>
      <c r="D23" s="1">
        <v>16</v>
      </c>
      <c r="E23" s="1" t="s">
        <v>3</v>
      </c>
      <c r="F23" s="1">
        <v>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23"/>
      <c r="X23" s="4"/>
      <c r="Y23" s="27" t="str">
        <f>IF(W23=$BS$14,(D23+F23)/E24,$BT$14)</f>
        <v>Kokeile</v>
      </c>
      <c r="Z23" s="28"/>
      <c r="AA23" s="29"/>
      <c r="AB23" s="4"/>
      <c r="AC23" s="4"/>
      <c r="AD23" s="4"/>
      <c r="AE23" s="4"/>
      <c r="AF23" s="4">
        <v>3</v>
      </c>
      <c r="AG23" s="4" t="s">
        <v>6</v>
      </c>
      <c r="AH23" s="1">
        <v>27</v>
      </c>
      <c r="AI23" s="1" t="s">
        <v>4</v>
      </c>
      <c r="AJ23" s="1">
        <v>7</v>
      </c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D23" s="23"/>
      <c r="BE23" s="4"/>
      <c r="BF23" s="7" t="str">
        <f>IF(BD23=$BS$14,(AH23-AJ23)/AI24,$BT$14)</f>
        <v>Kokeile</v>
      </c>
    </row>
    <row r="24" spans="2:61" x14ac:dyDescent="0.25">
      <c r="B24" s="12"/>
      <c r="C24" s="4"/>
      <c r="D24" s="4"/>
      <c r="E24" s="4">
        <v>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24"/>
      <c r="Z24" s="24"/>
      <c r="AA24" s="24"/>
      <c r="AB24" s="4"/>
      <c r="AC24" s="4"/>
      <c r="AD24" s="4"/>
      <c r="AE24" s="4"/>
      <c r="AF24" s="4"/>
      <c r="AG24" s="4"/>
      <c r="AH24" s="4"/>
      <c r="AI24" s="4">
        <v>-2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D24" s="4"/>
      <c r="BE24" s="4"/>
      <c r="BF24" s="18"/>
    </row>
    <row r="25" spans="2:61" x14ac:dyDescent="0.25"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24"/>
      <c r="Z25" s="24"/>
      <c r="AA25" s="2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D25" s="4"/>
      <c r="BE25" s="4"/>
      <c r="BF25" s="18"/>
    </row>
    <row r="26" spans="2:61" ht="15.75" thickBot="1" x14ac:dyDescent="0.3"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4"/>
      <c r="Z26" s="24"/>
      <c r="AA26" s="2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D26" s="4"/>
      <c r="BE26" s="4"/>
      <c r="BF26" s="18"/>
    </row>
    <row r="27" spans="2:61" ht="15.75" thickBot="1" x14ac:dyDescent="0.3">
      <c r="B27" s="12"/>
      <c r="C27" s="4" t="s">
        <v>5</v>
      </c>
      <c r="D27" s="1">
        <v>-16</v>
      </c>
      <c r="E27" s="1" t="s">
        <v>4</v>
      </c>
      <c r="F27" s="1">
        <v>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23"/>
      <c r="X27" s="4"/>
      <c r="Y27" s="27" t="str">
        <f>IF(W27=$BS$14,(D27-F27)/E28,$BT$14)</f>
        <v>Kokeile</v>
      </c>
      <c r="Z27" s="28"/>
      <c r="AA27" s="29"/>
      <c r="AB27" s="4"/>
      <c r="AC27" s="4"/>
      <c r="AD27" s="4"/>
      <c r="AE27" s="4"/>
      <c r="AF27" s="4"/>
      <c r="AG27" s="4" t="s">
        <v>11</v>
      </c>
      <c r="AH27" s="1">
        <v>-8</v>
      </c>
      <c r="AI27" s="1" t="s">
        <v>4</v>
      </c>
      <c r="AJ27" s="1" t="s">
        <v>9</v>
      </c>
      <c r="AK27" s="1">
        <v>-28</v>
      </c>
      <c r="AL27" s="4" t="s">
        <v>10</v>
      </c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D27" s="23"/>
      <c r="BE27" s="4"/>
      <c r="BF27" s="7" t="str">
        <f>IF(BD27=$BS$14,(AH27-AK27)/(AI28*AK28),$BT$14)</f>
        <v>Kokeile</v>
      </c>
    </row>
    <row r="28" spans="2:61" ht="15.75" thickBot="1" x14ac:dyDescent="0.3">
      <c r="B28" s="13"/>
      <c r="C28" s="1"/>
      <c r="D28" s="1"/>
      <c r="E28" s="1">
        <v>-2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7"/>
      <c r="Z28" s="17"/>
      <c r="AA28" s="17"/>
      <c r="AB28" s="1"/>
      <c r="AC28" s="1"/>
      <c r="AD28" s="1"/>
      <c r="AE28" s="1"/>
      <c r="AF28" s="1"/>
      <c r="AG28" s="1"/>
      <c r="AH28" s="1"/>
      <c r="AI28" s="1">
        <v>-4</v>
      </c>
      <c r="AJ28" s="1" t="s">
        <v>8</v>
      </c>
      <c r="AK28" s="19">
        <v>5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D28" s="1"/>
      <c r="BE28" s="1"/>
      <c r="BF28" s="20"/>
    </row>
    <row r="29" spans="2:61" ht="15.75" thickBot="1" x14ac:dyDescent="0.3">
      <c r="Y29" s="5"/>
      <c r="Z29" s="5"/>
      <c r="AA29" s="5"/>
      <c r="BF29" s="21"/>
    </row>
    <row r="30" spans="2:61" ht="15.75" thickBot="1" x14ac:dyDescent="0.3">
      <c r="B30">
        <v>4</v>
      </c>
      <c r="C30" t="s">
        <v>1</v>
      </c>
      <c r="D30" s="1">
        <v>3</v>
      </c>
      <c r="E30" t="s">
        <v>3</v>
      </c>
      <c r="F30" s="1">
        <v>2</v>
      </c>
      <c r="W30" s="6"/>
      <c r="Y30" s="27" t="str">
        <f>IF(W30=$BS$14,(D30/D31)+(F30/F31),$BT$14)</f>
        <v>Kokeile</v>
      </c>
      <c r="Z30" s="28"/>
      <c r="AA30" s="29"/>
      <c r="AC30">
        <v>1</v>
      </c>
      <c r="AD30" s="1">
        <v>4</v>
      </c>
      <c r="AF30">
        <v>4</v>
      </c>
      <c r="AG30" t="s">
        <v>11</v>
      </c>
      <c r="AH30" s="21">
        <v>5</v>
      </c>
      <c r="AI30" s="19">
        <v>1</v>
      </c>
      <c r="AJ30" s="21" t="s">
        <v>4</v>
      </c>
      <c r="AK30" s="21">
        <v>2</v>
      </c>
      <c r="AL30" s="19">
        <v>2</v>
      </c>
      <c r="AM30" s="4"/>
      <c r="AN30" s="4"/>
      <c r="AO30" s="4"/>
      <c r="AP30" s="4"/>
      <c r="AR30" s="4"/>
      <c r="AS30" s="4"/>
      <c r="AT30" s="4"/>
      <c r="AV30" s="26"/>
      <c r="AW30" s="4"/>
      <c r="AX30" s="4"/>
      <c r="AY30" s="4"/>
      <c r="AZ30" s="4"/>
      <c r="BD30" s="23"/>
      <c r="BF30" s="7" t="str">
        <f>IF(BD30=$BS$14,(AH30*AI31+AI30)/AI31-(AK30*AL31+AL30)/AL31,$BT$14)</f>
        <v>Kokeile</v>
      </c>
      <c r="BH30">
        <v>2</v>
      </c>
      <c r="BI30" s="1">
        <v>8</v>
      </c>
    </row>
    <row r="31" spans="2:61" x14ac:dyDescent="0.25">
      <c r="D31">
        <v>4</v>
      </c>
      <c r="F31">
        <v>3</v>
      </c>
      <c r="Y31" s="5"/>
      <c r="Z31" s="5"/>
      <c r="AA31" s="5"/>
      <c r="AD31">
        <v>12</v>
      </c>
      <c r="AH31" s="21"/>
      <c r="AI31" s="21">
        <v>5</v>
      </c>
      <c r="AJ31" s="21"/>
      <c r="AK31" s="21"/>
      <c r="AL31" s="21">
        <v>3</v>
      </c>
      <c r="BI31">
        <v>15</v>
      </c>
    </row>
    <row r="32" spans="2:61" x14ac:dyDescent="0.25">
      <c r="Y32" s="5"/>
      <c r="Z32" s="5"/>
      <c r="AA32" s="5"/>
    </row>
    <row r="33" spans="2:39" ht="15.75" thickBot="1" x14ac:dyDescent="0.3">
      <c r="Y33" s="5"/>
      <c r="Z33" s="5"/>
      <c r="AA33" s="5"/>
    </row>
    <row r="34" spans="2:39" ht="15.75" thickBot="1" x14ac:dyDescent="0.3">
      <c r="C34" t="s">
        <v>5</v>
      </c>
      <c r="D34" s="1">
        <v>5</v>
      </c>
      <c r="E34" t="s">
        <v>4</v>
      </c>
      <c r="F34" s="1">
        <v>6</v>
      </c>
      <c r="W34" s="6"/>
      <c r="Y34" s="27" t="str">
        <f>IF(W34=$BS$14,D34/D35-F34/F35,$BT$14)</f>
        <v>Kokeile</v>
      </c>
      <c r="Z34" s="28"/>
      <c r="AA34" s="29"/>
      <c r="AD34" s="1">
        <v>-1</v>
      </c>
      <c r="AG34" t="s">
        <v>12</v>
      </c>
      <c r="AH34" s="1">
        <v>2</v>
      </c>
      <c r="AI34" t="s">
        <v>14</v>
      </c>
      <c r="AJ34" s="1">
        <v>4</v>
      </c>
    </row>
    <row r="35" spans="2:39" x14ac:dyDescent="0.25">
      <c r="D35">
        <v>6</v>
      </c>
      <c r="F35">
        <v>7</v>
      </c>
      <c r="Y35" s="5"/>
      <c r="Z35" s="5"/>
      <c r="AA35" s="5"/>
      <c r="AD35">
        <v>42</v>
      </c>
      <c r="AH35">
        <v>3</v>
      </c>
      <c r="AJ35">
        <v>5</v>
      </c>
    </row>
    <row r="36" spans="2:39" x14ac:dyDescent="0.25">
      <c r="Y36" s="5"/>
      <c r="Z36" s="5"/>
      <c r="AA36" s="5"/>
    </row>
    <row r="37" spans="2:39" ht="15.75" thickBot="1" x14ac:dyDescent="0.3">
      <c r="Y37" s="5"/>
      <c r="Z37" s="5"/>
      <c r="AA37" s="5"/>
    </row>
    <row r="38" spans="2:39" ht="15.75" thickBot="1" x14ac:dyDescent="0.3">
      <c r="C38" t="s">
        <v>6</v>
      </c>
      <c r="D38" s="1">
        <v>2</v>
      </c>
      <c r="E38" t="s">
        <v>8</v>
      </c>
      <c r="F38" s="1">
        <v>4</v>
      </c>
      <c r="W38" s="6"/>
      <c r="Y38" s="27" t="str">
        <f>IF(W38=$BS$14,D38/D39*F38/F39,$BT$14)</f>
        <v>Kokeile</v>
      </c>
      <c r="Z38" s="28"/>
      <c r="AA38" s="29"/>
      <c r="AD38" s="1">
        <v>8</v>
      </c>
      <c r="AG38" t="s">
        <v>13</v>
      </c>
      <c r="AH38">
        <v>3</v>
      </c>
      <c r="AI38" s="1">
        <v>2</v>
      </c>
      <c r="AJ38" t="s">
        <v>3</v>
      </c>
      <c r="AK38" s="1">
        <v>3</v>
      </c>
      <c r="AL38" t="s">
        <v>3</v>
      </c>
      <c r="AM38" s="1">
        <v>5</v>
      </c>
    </row>
    <row r="39" spans="2:39" x14ac:dyDescent="0.25">
      <c r="D39">
        <v>3</v>
      </c>
      <c r="F39">
        <v>5</v>
      </c>
      <c r="Y39" s="5"/>
      <c r="Z39" s="5"/>
      <c r="AA39" s="5"/>
      <c r="AD39">
        <v>15</v>
      </c>
      <c r="AI39">
        <v>3</v>
      </c>
      <c r="AK39">
        <v>4</v>
      </c>
      <c r="AM39">
        <v>6</v>
      </c>
    </row>
    <row r="40" spans="2:39" x14ac:dyDescent="0.25">
      <c r="Y40" s="5"/>
      <c r="Z40" s="5"/>
      <c r="AA40" s="5"/>
    </row>
    <row r="41" spans="2:39" ht="15.75" thickBot="1" x14ac:dyDescent="0.3">
      <c r="E41">
        <v>3</v>
      </c>
      <c r="Y41" s="5"/>
      <c r="Z41" s="5"/>
      <c r="AA41" s="5"/>
      <c r="AI41">
        <v>2</v>
      </c>
    </row>
    <row r="42" spans="2:39" ht="15.75" thickBot="1" x14ac:dyDescent="0.3">
      <c r="B42">
        <v>5</v>
      </c>
      <c r="C42" t="s">
        <v>1</v>
      </c>
      <c r="D42">
        <v>7</v>
      </c>
      <c r="W42" s="6"/>
      <c r="Y42" s="27" t="str">
        <f>IF(W42=$BS$14,POWER(D42,E41),$BT$14)</f>
        <v>Kokeile</v>
      </c>
      <c r="Z42" s="28"/>
      <c r="AA42" s="29"/>
      <c r="AF42">
        <v>5</v>
      </c>
      <c r="AG42" t="s">
        <v>5</v>
      </c>
      <c r="AH42">
        <v>6</v>
      </c>
    </row>
    <row r="43" spans="2:39" x14ac:dyDescent="0.25">
      <c r="Y43" s="5"/>
      <c r="Z43" s="5"/>
      <c r="AA43" s="5"/>
    </row>
    <row r="44" spans="2:39" x14ac:dyDescent="0.25">
      <c r="Y44" s="5"/>
      <c r="Z44" s="5"/>
      <c r="AA44" s="5"/>
    </row>
    <row r="45" spans="2:39" x14ac:dyDescent="0.25">
      <c r="B45">
        <v>6</v>
      </c>
      <c r="D45" t="s">
        <v>15</v>
      </c>
      <c r="Y45" s="5"/>
      <c r="Z45" s="5"/>
      <c r="AA45" s="5"/>
      <c r="AG45" t="s">
        <v>15</v>
      </c>
    </row>
    <row r="46" spans="2:39" ht="17.25" x14ac:dyDescent="0.25">
      <c r="C46" t="s">
        <v>1</v>
      </c>
      <c r="D46" s="31">
        <v>1200000</v>
      </c>
      <c r="E46" s="31"/>
      <c r="F46" s="31"/>
      <c r="W46" s="6"/>
      <c r="Y46" s="33" t="s">
        <v>30</v>
      </c>
      <c r="Z46" s="33"/>
      <c r="AA46" s="33"/>
      <c r="AG46" t="s">
        <v>5</v>
      </c>
      <c r="AH46" s="31">
        <v>8.0000000000000002E-3</v>
      </c>
      <c r="AI46" s="31"/>
      <c r="AJ46" s="31"/>
    </row>
    <row r="49" spans="2:66" ht="15.75" thickBot="1" x14ac:dyDescent="0.3"/>
    <row r="50" spans="2:66" ht="17.25" customHeight="1" thickBot="1" x14ac:dyDescent="0.3">
      <c r="B50">
        <v>7</v>
      </c>
      <c r="C50" s="32" t="s">
        <v>29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W50" s="6"/>
      <c r="Y50" s="27" t="str">
        <f>IF(W50=$BS$14,BN51,$BT$14)</f>
        <v>Kokeile</v>
      </c>
      <c r="Z50" s="28"/>
      <c r="AA50" s="29"/>
      <c r="BA50" s="21"/>
      <c r="BB50" s="21"/>
      <c r="BC50" s="21"/>
      <c r="BD50" s="21"/>
      <c r="BE50" s="21"/>
      <c r="BM50" s="21">
        <f>POWER(BL51,BM51)*BK51</f>
        <v>69000000</v>
      </c>
    </row>
    <row r="51" spans="2:66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AR51" s="21"/>
      <c r="AS51" s="21"/>
      <c r="AT51" s="21"/>
      <c r="AU51" s="21"/>
      <c r="AV51" s="21"/>
      <c r="AW51" s="21"/>
      <c r="AX51" s="21"/>
      <c r="BK51">
        <v>6.9</v>
      </c>
      <c r="BL51">
        <v>10</v>
      </c>
      <c r="BM51">
        <v>7</v>
      </c>
      <c r="BN51">
        <f>BM50/BM52</f>
        <v>13.529411764705882</v>
      </c>
    </row>
    <row r="52" spans="2:66" x14ac:dyDescent="0.25">
      <c r="C52" t="s">
        <v>16</v>
      </c>
      <c r="BM52" s="21">
        <v>5100000</v>
      </c>
    </row>
    <row r="57" spans="2:66" ht="15.75" thickBot="1" x14ac:dyDescent="0.3"/>
    <row r="58" spans="2:66" ht="15.75" thickBot="1" x14ac:dyDescent="0.3">
      <c r="B58">
        <v>8</v>
      </c>
      <c r="C58" t="s">
        <v>1</v>
      </c>
      <c r="F58" t="s">
        <v>4</v>
      </c>
      <c r="W58" s="6"/>
      <c r="Y58" s="27" t="str">
        <f>IF(W58=$BS$14,SQRT(D59)-SQRT(G59),$BT$14)</f>
        <v>Kokeile</v>
      </c>
      <c r="Z58" s="28"/>
      <c r="AA58" s="29"/>
      <c r="AG58" t="s">
        <v>6</v>
      </c>
      <c r="AJ58" t="s">
        <v>3</v>
      </c>
    </row>
    <row r="59" spans="2:66" x14ac:dyDescent="0.25">
      <c r="D59">
        <v>25</v>
      </c>
      <c r="G59">
        <v>16</v>
      </c>
      <c r="AH59">
        <v>49</v>
      </c>
      <c r="AK59">
        <v>81</v>
      </c>
    </row>
    <row r="61" spans="2:66" ht="15.75" thickBot="1" x14ac:dyDescent="0.3"/>
    <row r="62" spans="2:66" ht="15.75" thickBot="1" x14ac:dyDescent="0.3">
      <c r="C62" t="s">
        <v>5</v>
      </c>
      <c r="W62" s="6"/>
      <c r="Y62" s="27" t="str">
        <f>IF(W62=$BS$14,SQRT(D63+F63),$BT$14)</f>
        <v>Kokeile</v>
      </c>
      <c r="Z62" s="28"/>
      <c r="AA62" s="29"/>
      <c r="AG62" t="s">
        <v>11</v>
      </c>
    </row>
    <row r="63" spans="2:66" x14ac:dyDescent="0.25">
      <c r="D63">
        <v>9</v>
      </c>
      <c r="F63">
        <v>16</v>
      </c>
    </row>
    <row r="64" spans="2:66" x14ac:dyDescent="0.25">
      <c r="AH64">
        <v>4</v>
      </c>
      <c r="AJ64">
        <v>16</v>
      </c>
    </row>
    <row r="66" spans="2:51" x14ac:dyDescent="0.25">
      <c r="B66">
        <v>9</v>
      </c>
      <c r="D66" t="s">
        <v>17</v>
      </c>
    </row>
    <row r="67" spans="2:51" ht="15.75" thickBot="1" x14ac:dyDescent="0.3"/>
    <row r="68" spans="2:51" ht="15.75" thickBot="1" x14ac:dyDescent="0.3">
      <c r="D68" t="s">
        <v>1</v>
      </c>
      <c r="E68">
        <v>18</v>
      </c>
      <c r="F68" t="s">
        <v>3</v>
      </c>
      <c r="G68">
        <v>3</v>
      </c>
      <c r="H68" t="s">
        <v>8</v>
      </c>
      <c r="I68" t="s">
        <v>19</v>
      </c>
      <c r="J68">
        <v>12</v>
      </c>
      <c r="K68" t="s">
        <v>4</v>
      </c>
      <c r="L68">
        <v>17</v>
      </c>
      <c r="M68" t="s">
        <v>10</v>
      </c>
      <c r="N68" t="s">
        <v>3</v>
      </c>
      <c r="O68">
        <v>3</v>
      </c>
      <c r="P68" t="s">
        <v>18</v>
      </c>
      <c r="W68" s="6"/>
      <c r="Y68" s="27" t="str">
        <f>IF(W68=$BS$14,E68+G68*((J68-L68)+O68),$BT$14)</f>
        <v>Kokeile</v>
      </c>
      <c r="Z68" s="28"/>
      <c r="AA68" s="29"/>
    </row>
    <row r="69" spans="2:51" ht="15.75" thickBot="1" x14ac:dyDescent="0.3"/>
    <row r="70" spans="2:51" ht="15.75" thickBot="1" x14ac:dyDescent="0.3">
      <c r="D70" t="s">
        <v>5</v>
      </c>
      <c r="E70" t="s">
        <v>9</v>
      </c>
      <c r="F70" s="31">
        <v>4.7859999999999996</v>
      </c>
      <c r="G70" s="31"/>
      <c r="H70" t="s">
        <v>4</v>
      </c>
      <c r="I70" s="31">
        <v>1.1859999999999999</v>
      </c>
      <c r="J70" s="31"/>
      <c r="K70" t="s">
        <v>28</v>
      </c>
      <c r="L70" t="s">
        <v>19</v>
      </c>
      <c r="M70" s="31">
        <v>1.25</v>
      </c>
      <c r="N70" s="31"/>
      <c r="O70" t="s">
        <v>4</v>
      </c>
      <c r="P70" s="31">
        <v>0.25</v>
      </c>
      <c r="Q70" s="31"/>
      <c r="R70" t="s">
        <v>24</v>
      </c>
      <c r="S70">
        <v>2</v>
      </c>
      <c r="T70" t="s">
        <v>18</v>
      </c>
      <c r="W70" s="6"/>
      <c r="Y70" s="27" t="str">
        <f>IF(W70=$BS$14,(F70-I70)/((M70-P70)*S70),$BT$14)</f>
        <v>Kokeile</v>
      </c>
      <c r="Z70" s="28"/>
      <c r="AA70" s="29"/>
    </row>
    <row r="73" spans="2:51" ht="15.75" thickBot="1" x14ac:dyDescent="0.3"/>
    <row r="74" spans="2:51" ht="15.75" thickBot="1" x14ac:dyDescent="0.3">
      <c r="D74" t="s">
        <v>6</v>
      </c>
      <c r="E74">
        <v>12</v>
      </c>
      <c r="F74" t="s">
        <v>8</v>
      </c>
      <c r="G74" t="s">
        <v>25</v>
      </c>
      <c r="H74" t="s">
        <v>3</v>
      </c>
      <c r="I74" t="s">
        <v>26</v>
      </c>
      <c r="K74" t="s">
        <v>14</v>
      </c>
      <c r="L74" t="s">
        <v>27</v>
      </c>
      <c r="W74" s="6"/>
      <c r="Y74" s="27">
        <f>E75*G75+I75/L75</f>
        <v>-24</v>
      </c>
      <c r="Z74" s="28"/>
      <c r="AA74" s="29"/>
      <c r="AX74" s="2"/>
      <c r="AY74" s="2"/>
    </row>
    <row r="75" spans="2:51" x14ac:dyDescent="0.25">
      <c r="E75">
        <v>12</v>
      </c>
      <c r="F75" t="s">
        <v>8</v>
      </c>
      <c r="G75">
        <v>-3</v>
      </c>
      <c r="H75" t="s">
        <v>3</v>
      </c>
      <c r="I75" s="31">
        <v>-48</v>
      </c>
      <c r="J75" s="31"/>
      <c r="K75" t="s">
        <v>14</v>
      </c>
      <c r="L75">
        <v>-4</v>
      </c>
    </row>
  </sheetData>
  <mergeCells count="32">
    <mergeCell ref="AR8:AS8"/>
    <mergeCell ref="AR9:AS9"/>
    <mergeCell ref="AR10:AS10"/>
    <mergeCell ref="Y50:AA50"/>
    <mergeCell ref="Y46:AA46"/>
    <mergeCell ref="AH46:AJ46"/>
    <mergeCell ref="Y8:AA8"/>
    <mergeCell ref="Y9:AA9"/>
    <mergeCell ref="Y10:AA10"/>
    <mergeCell ref="W14:AA14"/>
    <mergeCell ref="Y38:AA38"/>
    <mergeCell ref="Y30:AA30"/>
    <mergeCell ref="Y34:AA34"/>
    <mergeCell ref="Y16:AA16"/>
    <mergeCell ref="Y18:AA18"/>
    <mergeCell ref="Y20:AA20"/>
    <mergeCell ref="Y23:AA23"/>
    <mergeCell ref="Y27:AA27"/>
    <mergeCell ref="Y17:AA17"/>
    <mergeCell ref="Y74:AA74"/>
    <mergeCell ref="I75:J75"/>
    <mergeCell ref="Y58:AA58"/>
    <mergeCell ref="Y62:AA62"/>
    <mergeCell ref="I70:J70"/>
    <mergeCell ref="M70:N70"/>
    <mergeCell ref="P70:Q70"/>
    <mergeCell ref="Y68:AA68"/>
    <mergeCell ref="Y70:AA70"/>
    <mergeCell ref="C50:R51"/>
    <mergeCell ref="Y42:AA42"/>
    <mergeCell ref="D46:F46"/>
    <mergeCell ref="F70:G70"/>
  </mergeCells>
  <conditionalFormatting sqref="AC30:AD31">
    <cfRule type="expression" dxfId="4" priority="13">
      <formula>IF($W$30&lt;&gt;$BS$14,1,0)</formula>
    </cfRule>
  </conditionalFormatting>
  <conditionalFormatting sqref="AC34:AD35">
    <cfRule type="expression" dxfId="3" priority="14">
      <formula>IF($W$34&lt;&gt;$BS$14,1,0)</formula>
    </cfRule>
  </conditionalFormatting>
  <conditionalFormatting sqref="AD38:AD39">
    <cfRule type="expression" dxfId="2" priority="15">
      <formula>IF($W$38&lt;&gt;$BS$14,1,0)</formula>
    </cfRule>
  </conditionalFormatting>
  <conditionalFormatting sqref="BH30:BI31">
    <cfRule type="expression" dxfId="1" priority="2">
      <formula>IF($BD$30&lt;&gt;$BS$14,1,0)</formula>
    </cfRule>
  </conditionalFormatting>
  <conditionalFormatting sqref="Y46">
    <cfRule type="expression" dxfId="0" priority="1">
      <formula>IF($W$46&lt;&gt;$BS$14,1,0)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2019-07-03T04:14:07Z</dcterms:modified>
</cp:coreProperties>
</file>