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34ED7C5-C6F6-4ACB-A25A-7676DA0C3A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M35" i="1"/>
  <c r="M10" i="1"/>
  <c r="M89" i="1"/>
  <c r="M86" i="1"/>
  <c r="M69" i="1"/>
  <c r="M55" i="1"/>
  <c r="M45" i="1"/>
  <c r="M39" i="1"/>
  <c r="M30" i="1"/>
  <c r="M28" i="1"/>
  <c r="M27" i="1"/>
  <c r="M18" i="1"/>
  <c r="M15" i="1"/>
  <c r="M12" i="1"/>
  <c r="M8" i="1"/>
</calcChain>
</file>

<file path=xl/sharedStrings.xml><?xml version="1.0" encoding="utf-8"?>
<sst xmlns="http://schemas.openxmlformats.org/spreadsheetml/2006/main" count="49" uniqueCount="43">
  <si>
    <t>Matikka 2 tiivistelmä kpl 1 _ 6 harjoitukset, 2 per aihe</t>
  </si>
  <si>
    <t>Laske yhteen:</t>
  </si>
  <si>
    <t>Laske päässä:</t>
  </si>
  <si>
    <t xml:space="preserve"> 2 + 6 + 8 + 4</t>
  </si>
  <si>
    <t>laske allekkain</t>
  </si>
  <si>
    <t>Laske</t>
  </si>
  <si>
    <t>2X - 2 + 2X = 8 + 2X - 6</t>
  </si>
  <si>
    <t>Ilmoita metreinä</t>
  </si>
  <si>
    <t>0,35 km</t>
  </si>
  <si>
    <t>Ilmoita desilitroina</t>
  </si>
  <si>
    <t>0,3 litraa</t>
  </si>
  <si>
    <t>Paljonko on 10% luvusta 60?</t>
  </si>
  <si>
    <t>Montako prosenttia luku 20 on luvusta 80?</t>
  </si>
  <si>
    <t>Ratkaise yhtälö</t>
  </si>
  <si>
    <t>1)</t>
  </si>
  <si>
    <t>2)</t>
  </si>
  <si>
    <t>3)</t>
  </si>
  <si>
    <t>4)</t>
  </si>
  <si>
    <t>5)</t>
  </si>
  <si>
    <t>6)</t>
  </si>
  <si>
    <t>7)</t>
  </si>
  <si>
    <t>10)</t>
  </si>
  <si>
    <t>11)</t>
  </si>
  <si>
    <t>12)</t>
  </si>
  <si>
    <t>13)</t>
  </si>
  <si>
    <t>14)</t>
  </si>
  <si>
    <t>15)</t>
  </si>
  <si>
    <t>16)</t>
  </si>
  <si>
    <t>Laske nurmikon pinta- ala</t>
  </si>
  <si>
    <r>
      <t xml:space="preserve"> 3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</si>
  <si>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Laske nurmikon keskellä olevan hiekka- alueen pinta- ala</t>
  </si>
  <si>
    <t>Laske paljonko säiliössä on hiekkaa</t>
  </si>
  <si>
    <t>Säiliö on täytetty siten, että ylhäällä on tyhjää tilaa 0,5 m</t>
  </si>
  <si>
    <t>Jos säiliön ympäri laitettaisiin merkkausteipit, kuinka pitkä teipin pätkä tarvitaan?</t>
  </si>
  <si>
    <t>8)</t>
  </si>
  <si>
    <t>9)</t>
  </si>
  <si>
    <t>17)</t>
  </si>
  <si>
    <t>18)</t>
  </si>
  <si>
    <t>Tarkistus</t>
  </si>
  <si>
    <t>▼</t>
  </si>
  <si>
    <t>TARKISTUS</t>
  </si>
  <si>
    <t>Kun olet laskenut,</t>
  </si>
  <si>
    <t>laita T niin kuin teit
              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</si>
</sst>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0" xfId="0" applyNumberFormat="1" applyFont="1"/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3" fillId="3" borderId="1" xfId="0" applyFont="1" applyFill="1" applyBorder="1"/>
    <xf numFmtId="0" fontId="3" fillId="3" borderId="0" xfId="0" applyFont="1" applyFill="1"/>
    <xf numFmtId="0" fontId="1" fillId="0" borderId="0" xfId="0" applyFont="1" applyAlignment="1">
      <alignment horizontal="left" vertical="top" wrapText="1"/>
    </xf>
  </cellXfs>
  <cellStyles count="1">
    <cellStyle name="Normaali" xfId="0" builtinId="0"/>
  </cellStyles>
  <dxfs count="4">
    <dxf>
      <font>
        <color theme="0"/>
      </font>
      <border>
        <left/>
        <right/>
        <top/>
        <bottom/>
        <vertical/>
        <horizontal/>
      </border>
    </dxf>
    <dxf>
      <font>
        <color theme="9"/>
      </font>
      <fill>
        <patternFill>
          <bgColor theme="9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9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11</xdr:row>
      <xdr:rowOff>85725</xdr:rowOff>
    </xdr:from>
    <xdr:to>
      <xdr:col>3</xdr:col>
      <xdr:colOff>438150</xdr:colOff>
      <xdr:row>12</xdr:row>
      <xdr:rowOff>161925</xdr:rowOff>
    </xdr:to>
    <xdr:sp macro="" textlink="">
      <xdr:nvSpPr>
        <xdr:cNvPr id="2" name="Plusmerkki 1">
          <a:extLst>
            <a:ext uri="{FF2B5EF4-FFF2-40B4-BE49-F238E27FC236}">
              <a16:creationId xmlns:a16="http://schemas.microsoft.com/office/drawing/2014/main" id="{771AC649-B064-4EC1-9A2D-8A0FB8AEF4B5}"/>
            </a:ext>
          </a:extLst>
        </xdr:cNvPr>
        <xdr:cNvSpPr/>
      </xdr:nvSpPr>
      <xdr:spPr>
        <a:xfrm>
          <a:off x="2514600" y="1038225"/>
          <a:ext cx="314325" cy="266700"/>
        </a:xfrm>
        <a:prstGeom prst="mathPlus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123825</xdr:colOff>
      <xdr:row>14</xdr:row>
      <xdr:rowOff>85725</xdr:rowOff>
    </xdr:from>
    <xdr:to>
      <xdr:col>3</xdr:col>
      <xdr:colOff>457200</xdr:colOff>
      <xdr:row>15</xdr:row>
      <xdr:rowOff>152400</xdr:rowOff>
    </xdr:to>
    <xdr:sp macro="" textlink="">
      <xdr:nvSpPr>
        <xdr:cNvPr id="3" name="Miinusmerkki 2">
          <a:extLst>
            <a:ext uri="{FF2B5EF4-FFF2-40B4-BE49-F238E27FC236}">
              <a16:creationId xmlns:a16="http://schemas.microsoft.com/office/drawing/2014/main" id="{23E6F8DB-4297-4F3E-B4C8-BC437B432BA2}"/>
            </a:ext>
          </a:extLst>
        </xdr:cNvPr>
        <xdr:cNvSpPr/>
      </xdr:nvSpPr>
      <xdr:spPr>
        <a:xfrm>
          <a:off x="2514600" y="1609725"/>
          <a:ext cx="333375" cy="257175"/>
        </a:xfrm>
        <a:prstGeom prst="mathMinus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228599</xdr:colOff>
      <xdr:row>17</xdr:row>
      <xdr:rowOff>38101</xdr:rowOff>
    </xdr:from>
    <xdr:to>
      <xdr:col>3</xdr:col>
      <xdr:colOff>447674</xdr:colOff>
      <xdr:row>18</xdr:row>
      <xdr:rowOff>95251</xdr:rowOff>
    </xdr:to>
    <xdr:sp macro="" textlink="">
      <xdr:nvSpPr>
        <xdr:cNvPr id="4" name="Kertomerkki 3">
          <a:extLst>
            <a:ext uri="{FF2B5EF4-FFF2-40B4-BE49-F238E27FC236}">
              <a16:creationId xmlns:a16="http://schemas.microsoft.com/office/drawing/2014/main" id="{0C34AF16-CBBF-4BB4-9449-D652D6BF8E10}"/>
            </a:ext>
          </a:extLst>
        </xdr:cNvPr>
        <xdr:cNvSpPr/>
      </xdr:nvSpPr>
      <xdr:spPr>
        <a:xfrm>
          <a:off x="2619374" y="2133601"/>
          <a:ext cx="219075" cy="247650"/>
        </a:xfrm>
        <a:prstGeom prst="mathMultiply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104775</xdr:colOff>
      <xdr:row>20</xdr:row>
      <xdr:rowOff>47625</xdr:rowOff>
    </xdr:from>
    <xdr:to>
      <xdr:col>3</xdr:col>
      <xdr:colOff>419100</xdr:colOff>
      <xdr:row>21</xdr:row>
      <xdr:rowOff>123825</xdr:rowOff>
    </xdr:to>
    <xdr:sp macro="" textlink="">
      <xdr:nvSpPr>
        <xdr:cNvPr id="5" name="Plusmerkki 4">
          <a:extLst>
            <a:ext uri="{FF2B5EF4-FFF2-40B4-BE49-F238E27FC236}">
              <a16:creationId xmlns:a16="http://schemas.microsoft.com/office/drawing/2014/main" id="{467AC862-D427-41AD-948E-CBD9C337FFB3}"/>
            </a:ext>
          </a:extLst>
        </xdr:cNvPr>
        <xdr:cNvSpPr/>
      </xdr:nvSpPr>
      <xdr:spPr>
        <a:xfrm>
          <a:off x="2495550" y="2714625"/>
          <a:ext cx="314325" cy="266700"/>
        </a:xfrm>
        <a:prstGeom prst="mathPlus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161925</xdr:colOff>
      <xdr:row>23</xdr:row>
      <xdr:rowOff>28575</xdr:rowOff>
    </xdr:from>
    <xdr:to>
      <xdr:col>3</xdr:col>
      <xdr:colOff>447675</xdr:colOff>
      <xdr:row>24</xdr:row>
      <xdr:rowOff>133350</xdr:rowOff>
    </xdr:to>
    <xdr:sp macro="" textlink="">
      <xdr:nvSpPr>
        <xdr:cNvPr id="6" name="Jakomerkki 5">
          <a:extLst>
            <a:ext uri="{FF2B5EF4-FFF2-40B4-BE49-F238E27FC236}">
              <a16:creationId xmlns:a16="http://schemas.microsoft.com/office/drawing/2014/main" id="{1E897B13-91B8-4100-8EBC-88C6C2533E14}"/>
            </a:ext>
          </a:extLst>
        </xdr:cNvPr>
        <xdr:cNvSpPr/>
      </xdr:nvSpPr>
      <xdr:spPr>
        <a:xfrm>
          <a:off x="2552700" y="3276600"/>
          <a:ext cx="285750" cy="295275"/>
        </a:xfrm>
        <a:prstGeom prst="mathDivid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</xdr:col>
      <xdr:colOff>142875</xdr:colOff>
      <xdr:row>26</xdr:row>
      <xdr:rowOff>19050</xdr:rowOff>
    </xdr:from>
    <xdr:ext cx="280718" cy="1992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iruutu 6">
              <a:extLst>
                <a:ext uri="{FF2B5EF4-FFF2-40B4-BE49-F238E27FC236}">
                  <a16:creationId xmlns:a16="http://schemas.microsoft.com/office/drawing/2014/main" id="{6A0951D8-1CB1-4133-B6EB-87F26B35CF7F}"/>
                </a:ext>
              </a:extLst>
            </xdr:cNvPr>
            <xdr:cNvSpPr txBox="1"/>
          </xdr:nvSpPr>
          <xdr:spPr>
            <a:xfrm>
              <a:off x="1924050" y="3838575"/>
              <a:ext cx="280718" cy="199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fi-FI" sz="1100" b="0" i="1">
                            <a:latin typeface="Cambria Math" panose="02040503050406030204" pitchFamily="18" charset="0"/>
                          </a:rPr>
                          <m:t>25</m:t>
                        </m:r>
                      </m:e>
                    </m:rad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7" name="Tekstiruutu 6">
              <a:extLst>
                <a:ext uri="{FF2B5EF4-FFF2-40B4-BE49-F238E27FC236}">
                  <a16:creationId xmlns:a16="http://schemas.microsoft.com/office/drawing/2014/main" id="{6A0951D8-1CB1-4133-B6EB-87F26B35CF7F}"/>
                </a:ext>
              </a:extLst>
            </xdr:cNvPr>
            <xdr:cNvSpPr txBox="1"/>
          </xdr:nvSpPr>
          <xdr:spPr>
            <a:xfrm>
              <a:off x="1924050" y="3838575"/>
              <a:ext cx="280718" cy="199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i-FI" sz="1100" i="0">
                  <a:latin typeface="Cambria Math" panose="02040503050406030204" pitchFamily="18" charset="0"/>
                </a:rPr>
                <a:t>√</a:t>
              </a:r>
              <a:r>
                <a:rPr lang="fi-FI" sz="1100" b="0" i="0">
                  <a:latin typeface="Cambria Math" panose="02040503050406030204" pitchFamily="18" charset="0"/>
                </a:rPr>
                <a:t>25</a:t>
              </a:r>
              <a:endParaRPr lang="fi-FI" sz="1100"/>
            </a:p>
          </xdr:txBody>
        </xdr:sp>
      </mc:Fallback>
    </mc:AlternateContent>
    <xdr:clientData/>
  </xdr:oneCellAnchor>
  <xdr:twoCellAnchor editAs="oneCell">
    <xdr:from>
      <xdr:col>1</xdr:col>
      <xdr:colOff>104775</xdr:colOff>
      <xdr:row>56</xdr:row>
      <xdr:rowOff>21133</xdr:rowOff>
    </xdr:from>
    <xdr:to>
      <xdr:col>7</xdr:col>
      <xdr:colOff>123825</xdr:colOff>
      <xdr:row>66</xdr:row>
      <xdr:rowOff>57150</xdr:rowOff>
    </xdr:to>
    <xdr:pic>
      <xdr:nvPicPr>
        <xdr:cNvPr id="8" name="Kuva 7" descr="Kuvahaun tulos haulle stadion">
          <a:extLst>
            <a:ext uri="{FF2B5EF4-FFF2-40B4-BE49-F238E27FC236}">
              <a16:creationId xmlns:a16="http://schemas.microsoft.com/office/drawing/2014/main" id="{C1B8524D-9CDE-4173-9910-F91DD7C647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1" r="10762" b="6428"/>
        <a:stretch/>
      </xdr:blipFill>
      <xdr:spPr bwMode="auto">
        <a:xfrm>
          <a:off x="438150" y="10117633"/>
          <a:ext cx="3686175" cy="1941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552450</xdr:colOff>
      <xdr:row>58</xdr:row>
      <xdr:rowOff>47626</xdr:rowOff>
    </xdr:from>
    <xdr:to>
      <xdr:col>4</xdr:col>
      <xdr:colOff>238125</xdr:colOff>
      <xdr:row>60</xdr:row>
      <xdr:rowOff>9526</xdr:rowOff>
    </xdr:to>
    <xdr:sp macro="" textlink="">
      <xdr:nvSpPr>
        <xdr:cNvPr id="9" name="Suorakulmio 8">
          <a:extLst>
            <a:ext uri="{FF2B5EF4-FFF2-40B4-BE49-F238E27FC236}">
              <a16:creationId xmlns:a16="http://schemas.microsoft.com/office/drawing/2014/main" id="{2B010A27-2891-4BBA-9207-B94A7A7FD239}"/>
            </a:ext>
          </a:extLst>
        </xdr:cNvPr>
        <xdr:cNvSpPr/>
      </xdr:nvSpPr>
      <xdr:spPr>
        <a:xfrm>
          <a:off x="2305050" y="10525126"/>
          <a:ext cx="90487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90 metriä</a:t>
          </a:r>
        </a:p>
      </xdr:txBody>
    </xdr:sp>
    <xdr:clientData/>
  </xdr:twoCellAnchor>
  <xdr:twoCellAnchor>
    <xdr:from>
      <xdr:col>3</xdr:col>
      <xdr:colOff>295275</xdr:colOff>
      <xdr:row>62</xdr:row>
      <xdr:rowOff>123826</xdr:rowOff>
    </xdr:from>
    <xdr:to>
      <xdr:col>4</xdr:col>
      <xdr:colOff>590550</xdr:colOff>
      <xdr:row>64</xdr:row>
      <xdr:rowOff>85726</xdr:rowOff>
    </xdr:to>
    <xdr:sp macro="" textlink="">
      <xdr:nvSpPr>
        <xdr:cNvPr id="10" name="Suorakulmio 9">
          <a:extLst>
            <a:ext uri="{FF2B5EF4-FFF2-40B4-BE49-F238E27FC236}">
              <a16:creationId xmlns:a16="http://schemas.microsoft.com/office/drawing/2014/main" id="{D76ECC31-C196-48F9-A41B-B1D717429C11}"/>
            </a:ext>
          </a:extLst>
        </xdr:cNvPr>
        <xdr:cNvSpPr/>
      </xdr:nvSpPr>
      <xdr:spPr>
        <a:xfrm>
          <a:off x="2657475" y="11363326"/>
          <a:ext cx="90487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45 metriä</a:t>
          </a:r>
        </a:p>
      </xdr:txBody>
    </xdr:sp>
    <xdr:clientData/>
  </xdr:twoCellAnchor>
  <xdr:twoCellAnchor editAs="oneCell">
    <xdr:from>
      <xdr:col>1</xdr:col>
      <xdr:colOff>104775</xdr:colOff>
      <xdr:row>70</xdr:row>
      <xdr:rowOff>0</xdr:rowOff>
    </xdr:from>
    <xdr:to>
      <xdr:col>8</xdr:col>
      <xdr:colOff>200025</xdr:colOff>
      <xdr:row>83</xdr:row>
      <xdr:rowOff>180583</xdr:rowOff>
    </xdr:to>
    <xdr:pic>
      <xdr:nvPicPr>
        <xdr:cNvPr id="17" name="Kuva 16">
          <a:extLst>
            <a:ext uri="{FF2B5EF4-FFF2-40B4-BE49-F238E27FC236}">
              <a16:creationId xmlns:a16="http://schemas.microsoft.com/office/drawing/2014/main" id="{ECCF4CCE-E0F5-405F-98A8-8EF0E634F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12763500"/>
          <a:ext cx="3971925" cy="2657083"/>
        </a:xfrm>
        <a:prstGeom prst="rect">
          <a:avLst/>
        </a:prstGeom>
      </xdr:spPr>
    </xdr:pic>
    <xdr:clientData/>
  </xdr:twoCellAnchor>
  <xdr:twoCellAnchor editAs="oneCell">
    <xdr:from>
      <xdr:col>1</xdr:col>
      <xdr:colOff>1119648</xdr:colOff>
      <xdr:row>72</xdr:row>
      <xdr:rowOff>67954</xdr:rowOff>
    </xdr:from>
    <xdr:to>
      <xdr:col>6</xdr:col>
      <xdr:colOff>42015</xdr:colOff>
      <xdr:row>79</xdr:row>
      <xdr:rowOff>118706</xdr:rowOff>
    </xdr:to>
    <xdr:pic>
      <xdr:nvPicPr>
        <xdr:cNvPr id="19" name="Kuva 18">
          <a:extLst>
            <a:ext uri="{FF2B5EF4-FFF2-40B4-BE49-F238E27FC236}">
              <a16:creationId xmlns:a16="http://schemas.microsoft.com/office/drawing/2014/main" id="{1B38806B-B805-49A0-871E-28A6E4027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65756">
          <a:off x="1453023" y="13174354"/>
          <a:ext cx="2379942" cy="1384252"/>
        </a:xfrm>
        <a:prstGeom prst="triangle">
          <a:avLst/>
        </a:prstGeom>
      </xdr:spPr>
    </xdr:pic>
    <xdr:clientData/>
  </xdr:twoCellAnchor>
  <xdr:twoCellAnchor>
    <xdr:from>
      <xdr:col>4</xdr:col>
      <xdr:colOff>238125</xdr:colOff>
      <xdr:row>73</xdr:row>
      <xdr:rowOff>19051</xdr:rowOff>
    </xdr:from>
    <xdr:to>
      <xdr:col>6</xdr:col>
      <xdr:colOff>76200</xdr:colOff>
      <xdr:row>74</xdr:row>
      <xdr:rowOff>171451</xdr:rowOff>
    </xdr:to>
    <xdr:sp macro="" textlink="">
      <xdr:nvSpPr>
        <xdr:cNvPr id="20" name="Suorakulmio 19">
          <a:extLst>
            <a:ext uri="{FF2B5EF4-FFF2-40B4-BE49-F238E27FC236}">
              <a16:creationId xmlns:a16="http://schemas.microsoft.com/office/drawing/2014/main" id="{024F813D-8DCC-4DB2-ADFF-D961358143B0}"/>
            </a:ext>
          </a:extLst>
        </xdr:cNvPr>
        <xdr:cNvSpPr/>
      </xdr:nvSpPr>
      <xdr:spPr>
        <a:xfrm>
          <a:off x="3209925" y="13315951"/>
          <a:ext cx="65722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3 m</a:t>
          </a:r>
        </a:p>
      </xdr:txBody>
    </xdr:sp>
    <xdr:clientData/>
  </xdr:twoCellAnchor>
  <xdr:twoCellAnchor>
    <xdr:from>
      <xdr:col>1</xdr:col>
      <xdr:colOff>1257300</xdr:colOff>
      <xdr:row>74</xdr:row>
      <xdr:rowOff>38101</xdr:rowOff>
    </xdr:from>
    <xdr:to>
      <xdr:col>2</xdr:col>
      <xdr:colOff>495300</xdr:colOff>
      <xdr:row>76</xdr:row>
      <xdr:rowOff>1</xdr:rowOff>
    </xdr:to>
    <xdr:sp macro="" textlink="">
      <xdr:nvSpPr>
        <xdr:cNvPr id="21" name="Suorakulmio 20">
          <a:extLst>
            <a:ext uri="{FF2B5EF4-FFF2-40B4-BE49-F238E27FC236}">
              <a16:creationId xmlns:a16="http://schemas.microsoft.com/office/drawing/2014/main" id="{783AF59F-DD9D-442D-9E60-10F4C146276B}"/>
            </a:ext>
          </a:extLst>
        </xdr:cNvPr>
        <xdr:cNvSpPr/>
      </xdr:nvSpPr>
      <xdr:spPr>
        <a:xfrm>
          <a:off x="1590675" y="13525501"/>
          <a:ext cx="65722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3 m</a:t>
          </a:r>
        </a:p>
      </xdr:txBody>
    </xdr:sp>
    <xdr:clientData/>
  </xdr:twoCellAnchor>
  <xdr:twoCellAnchor>
    <xdr:from>
      <xdr:col>3</xdr:col>
      <xdr:colOff>134089</xdr:colOff>
      <xdr:row>72</xdr:row>
      <xdr:rowOff>83681</xdr:rowOff>
    </xdr:from>
    <xdr:to>
      <xdr:col>3</xdr:col>
      <xdr:colOff>427499</xdr:colOff>
      <xdr:row>79</xdr:row>
      <xdr:rowOff>102979</xdr:rowOff>
    </xdr:to>
    <xdr:cxnSp macro="">
      <xdr:nvCxnSpPr>
        <xdr:cNvPr id="24" name="Suora yhdysviiva 23">
          <a:extLst>
            <a:ext uri="{FF2B5EF4-FFF2-40B4-BE49-F238E27FC236}">
              <a16:creationId xmlns:a16="http://schemas.microsoft.com/office/drawing/2014/main" id="{C82F3CE5-865C-45E4-A517-D91F1F8E78FF}"/>
            </a:ext>
          </a:extLst>
        </xdr:cNvPr>
        <xdr:cNvCxnSpPr>
          <a:stCxn id="19" idx="0"/>
          <a:endCxn id="19" idx="3"/>
        </xdr:cNvCxnSpPr>
      </xdr:nvCxnSpPr>
      <xdr:spPr>
        <a:xfrm>
          <a:off x="2496289" y="13190081"/>
          <a:ext cx="293410" cy="1352798"/>
        </a:xfrm>
        <a:prstGeom prst="line">
          <a:avLst/>
        </a:prstGeom>
        <a:ln w="381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78</xdr:row>
      <xdr:rowOff>57151</xdr:rowOff>
    </xdr:from>
    <xdr:to>
      <xdr:col>6</xdr:col>
      <xdr:colOff>180975</xdr:colOff>
      <xdr:row>80</xdr:row>
      <xdr:rowOff>19051</xdr:rowOff>
    </xdr:to>
    <xdr:sp macro="" textlink="">
      <xdr:nvSpPr>
        <xdr:cNvPr id="26" name="Suorakulmio 25">
          <a:extLst>
            <a:ext uri="{FF2B5EF4-FFF2-40B4-BE49-F238E27FC236}">
              <a16:creationId xmlns:a16="http://schemas.microsoft.com/office/drawing/2014/main" id="{4B4B8D3E-957B-40D1-951A-50B6EC9CD68F}"/>
            </a:ext>
          </a:extLst>
        </xdr:cNvPr>
        <xdr:cNvSpPr/>
      </xdr:nvSpPr>
      <xdr:spPr>
        <a:xfrm>
          <a:off x="3314700" y="14306551"/>
          <a:ext cx="65722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3 m</a:t>
          </a:r>
        </a:p>
      </xdr:txBody>
    </xdr:sp>
    <xdr:clientData/>
  </xdr:twoCellAnchor>
  <xdr:twoCellAnchor>
    <xdr:from>
      <xdr:col>1</xdr:col>
      <xdr:colOff>428625</xdr:colOff>
      <xdr:row>76</xdr:row>
      <xdr:rowOff>104776</xdr:rowOff>
    </xdr:from>
    <xdr:to>
      <xdr:col>1</xdr:col>
      <xdr:colOff>1085850</xdr:colOff>
      <xdr:row>78</xdr:row>
      <xdr:rowOff>66676</xdr:rowOff>
    </xdr:to>
    <xdr:sp macro="" textlink="">
      <xdr:nvSpPr>
        <xdr:cNvPr id="27" name="Suorakulmio 26">
          <a:extLst>
            <a:ext uri="{FF2B5EF4-FFF2-40B4-BE49-F238E27FC236}">
              <a16:creationId xmlns:a16="http://schemas.microsoft.com/office/drawing/2014/main" id="{8A88202B-A181-447D-8513-00D6373E68DA}"/>
            </a:ext>
          </a:extLst>
        </xdr:cNvPr>
        <xdr:cNvSpPr/>
      </xdr:nvSpPr>
      <xdr:spPr>
        <a:xfrm>
          <a:off x="762000" y="13973176"/>
          <a:ext cx="65722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2,5 m</a:t>
          </a:r>
        </a:p>
      </xdr:txBody>
    </xdr:sp>
    <xdr:clientData/>
  </xdr:twoCellAnchor>
  <xdr:twoCellAnchor>
    <xdr:from>
      <xdr:col>1</xdr:col>
      <xdr:colOff>981075</xdr:colOff>
      <xdr:row>76</xdr:row>
      <xdr:rowOff>161925</xdr:rowOff>
    </xdr:from>
    <xdr:to>
      <xdr:col>3</xdr:col>
      <xdr:colOff>333375</xdr:colOff>
      <xdr:row>77</xdr:row>
      <xdr:rowOff>123825</xdr:rowOff>
    </xdr:to>
    <xdr:sp macro="" textlink="">
      <xdr:nvSpPr>
        <xdr:cNvPr id="28" name="Nuoli: Oikea 27">
          <a:extLst>
            <a:ext uri="{FF2B5EF4-FFF2-40B4-BE49-F238E27FC236}">
              <a16:creationId xmlns:a16="http://schemas.microsoft.com/office/drawing/2014/main" id="{E0228EBB-5017-40CB-ADF0-49D0AC12D73E}"/>
            </a:ext>
          </a:extLst>
        </xdr:cNvPr>
        <xdr:cNvSpPr/>
      </xdr:nvSpPr>
      <xdr:spPr>
        <a:xfrm>
          <a:off x="1314450" y="14030325"/>
          <a:ext cx="1381125" cy="152400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247650</xdr:colOff>
      <xdr:row>91</xdr:row>
      <xdr:rowOff>42945</xdr:rowOff>
    </xdr:from>
    <xdr:to>
      <xdr:col>3</xdr:col>
      <xdr:colOff>571500</xdr:colOff>
      <xdr:row>99</xdr:row>
      <xdr:rowOff>38101</xdr:rowOff>
    </xdr:to>
    <xdr:pic>
      <xdr:nvPicPr>
        <xdr:cNvPr id="30" name="Kuva 29">
          <a:extLst>
            <a:ext uri="{FF2B5EF4-FFF2-40B4-BE49-F238E27FC236}">
              <a16:creationId xmlns:a16="http://schemas.microsoft.com/office/drawing/2014/main" id="{6B8A0151-F2B0-42E2-8DDE-DC044277E2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90" t="19876" r="17657" b="9938"/>
        <a:stretch/>
      </xdr:blipFill>
      <xdr:spPr>
        <a:xfrm>
          <a:off x="581025" y="16616445"/>
          <a:ext cx="2352675" cy="1519156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98</xdr:row>
      <xdr:rowOff>85726</xdr:rowOff>
    </xdr:from>
    <xdr:to>
      <xdr:col>1</xdr:col>
      <xdr:colOff>819150</xdr:colOff>
      <xdr:row>100</xdr:row>
      <xdr:rowOff>47626</xdr:rowOff>
    </xdr:to>
    <xdr:sp macro="" textlink="">
      <xdr:nvSpPr>
        <xdr:cNvPr id="31" name="Suorakulmio 30">
          <a:extLst>
            <a:ext uri="{FF2B5EF4-FFF2-40B4-BE49-F238E27FC236}">
              <a16:creationId xmlns:a16="http://schemas.microsoft.com/office/drawing/2014/main" id="{528ADE07-DDFE-4044-BB51-09B9FC56C0FA}"/>
            </a:ext>
          </a:extLst>
        </xdr:cNvPr>
        <xdr:cNvSpPr/>
      </xdr:nvSpPr>
      <xdr:spPr>
        <a:xfrm>
          <a:off x="495300" y="17992726"/>
          <a:ext cx="65722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2 m</a:t>
          </a:r>
        </a:p>
      </xdr:txBody>
    </xdr:sp>
    <xdr:clientData/>
  </xdr:twoCellAnchor>
  <xdr:twoCellAnchor>
    <xdr:from>
      <xdr:col>2</xdr:col>
      <xdr:colOff>495300</xdr:colOff>
      <xdr:row>98</xdr:row>
      <xdr:rowOff>19051</xdr:rowOff>
    </xdr:from>
    <xdr:to>
      <xdr:col>3</xdr:col>
      <xdr:colOff>542925</xdr:colOff>
      <xdr:row>99</xdr:row>
      <xdr:rowOff>171451</xdr:rowOff>
    </xdr:to>
    <xdr:sp macro="" textlink="">
      <xdr:nvSpPr>
        <xdr:cNvPr id="32" name="Suorakulmio 31">
          <a:extLst>
            <a:ext uri="{FF2B5EF4-FFF2-40B4-BE49-F238E27FC236}">
              <a16:creationId xmlns:a16="http://schemas.microsoft.com/office/drawing/2014/main" id="{B781BD4E-F829-4B5B-85A2-54F1AA24BC4A}"/>
            </a:ext>
          </a:extLst>
        </xdr:cNvPr>
        <xdr:cNvSpPr/>
      </xdr:nvSpPr>
      <xdr:spPr>
        <a:xfrm>
          <a:off x="2247900" y="17926051"/>
          <a:ext cx="65722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3 m</a:t>
          </a:r>
        </a:p>
      </xdr:txBody>
    </xdr:sp>
    <xdr:clientData/>
  </xdr:twoCellAnchor>
  <xdr:twoCellAnchor>
    <xdr:from>
      <xdr:col>0</xdr:col>
      <xdr:colOff>228600</xdr:colOff>
      <xdr:row>94</xdr:row>
      <xdr:rowOff>104776</xdr:rowOff>
    </xdr:from>
    <xdr:to>
      <xdr:col>1</xdr:col>
      <xdr:colOff>476250</xdr:colOff>
      <xdr:row>96</xdr:row>
      <xdr:rowOff>66676</xdr:rowOff>
    </xdr:to>
    <xdr:sp macro="" textlink="">
      <xdr:nvSpPr>
        <xdr:cNvPr id="33" name="Suorakulmio 32">
          <a:extLst>
            <a:ext uri="{FF2B5EF4-FFF2-40B4-BE49-F238E27FC236}">
              <a16:creationId xmlns:a16="http://schemas.microsoft.com/office/drawing/2014/main" id="{D45A6C56-D228-4DB6-89B0-0D2FC27ADEB2}"/>
            </a:ext>
          </a:extLst>
        </xdr:cNvPr>
        <xdr:cNvSpPr/>
      </xdr:nvSpPr>
      <xdr:spPr>
        <a:xfrm>
          <a:off x="228600" y="17249776"/>
          <a:ext cx="581025" cy="3429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1,5 m</a:t>
          </a:r>
        </a:p>
      </xdr:txBody>
    </xdr:sp>
    <xdr:clientData/>
  </xdr:twoCellAnchor>
  <xdr:twoCellAnchor>
    <xdr:from>
      <xdr:col>4</xdr:col>
      <xdr:colOff>257175</xdr:colOff>
      <xdr:row>94</xdr:row>
      <xdr:rowOff>76200</xdr:rowOff>
    </xdr:from>
    <xdr:to>
      <xdr:col>8</xdr:col>
      <xdr:colOff>19050</xdr:colOff>
      <xdr:row>95</xdr:row>
      <xdr:rowOff>123825</xdr:rowOff>
    </xdr:to>
    <xdr:sp macro="" textlink="">
      <xdr:nvSpPr>
        <xdr:cNvPr id="34" name="Ympyrä: Ontto 33">
          <a:extLst>
            <a:ext uri="{FF2B5EF4-FFF2-40B4-BE49-F238E27FC236}">
              <a16:creationId xmlns:a16="http://schemas.microsoft.com/office/drawing/2014/main" id="{66E4ED15-D8E5-4C0D-9F6D-7960A801867D}"/>
            </a:ext>
          </a:extLst>
        </xdr:cNvPr>
        <xdr:cNvSpPr/>
      </xdr:nvSpPr>
      <xdr:spPr>
        <a:xfrm>
          <a:off x="3228975" y="17221200"/>
          <a:ext cx="1000125" cy="238125"/>
        </a:xfrm>
        <a:prstGeom prst="donu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352425</xdr:colOff>
      <xdr:row>90</xdr:row>
      <xdr:rowOff>180976</xdr:rowOff>
    </xdr:from>
    <xdr:to>
      <xdr:col>8</xdr:col>
      <xdr:colOff>47625</xdr:colOff>
      <xdr:row>94</xdr:row>
      <xdr:rowOff>0</xdr:rowOff>
    </xdr:to>
    <xdr:sp macro="" textlink="">
      <xdr:nvSpPr>
        <xdr:cNvPr id="36" name="Suorakulmio 35">
          <a:extLst>
            <a:ext uri="{FF2B5EF4-FFF2-40B4-BE49-F238E27FC236}">
              <a16:creationId xmlns:a16="http://schemas.microsoft.com/office/drawing/2014/main" id="{48FD64A6-7FEC-4AF0-A7A7-D4ACBCF45C5F}"/>
            </a:ext>
          </a:extLst>
        </xdr:cNvPr>
        <xdr:cNvSpPr/>
      </xdr:nvSpPr>
      <xdr:spPr>
        <a:xfrm>
          <a:off x="3324225" y="16563976"/>
          <a:ext cx="933450" cy="58102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merkkaus- suunta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zoomScaleNormal="100" workbookViewId="0">
      <selection activeCell="D3" sqref="D3"/>
    </sheetView>
  </sheetViews>
  <sheetFormatPr defaultRowHeight="15" x14ac:dyDescent="0.25"/>
  <cols>
    <col min="1" max="1" width="5" customWidth="1"/>
    <col min="2" max="2" width="21.28515625" customWidth="1"/>
    <col min="6" max="9" width="3.140625" customWidth="1"/>
    <col min="10" max="11" width="3.28515625" customWidth="1"/>
  </cols>
  <sheetData>
    <row r="1" spans="1:13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5">
      <c r="A3" s="1"/>
      <c r="B3" s="1"/>
      <c r="C3" s="1"/>
      <c r="D3" s="1"/>
      <c r="E3" s="1"/>
      <c r="F3" s="1"/>
      <c r="G3" s="1"/>
      <c r="H3" s="1"/>
      <c r="I3" s="1" t="s">
        <v>40</v>
      </c>
      <c r="J3" s="1"/>
      <c r="K3" s="1"/>
      <c r="L3" s="1"/>
      <c r="M3" s="1"/>
    </row>
    <row r="4" spans="1:13" ht="16.5" customHeight="1" x14ac:dyDescent="0.25">
      <c r="A4" s="1"/>
      <c r="B4" s="1"/>
      <c r="C4" s="1"/>
      <c r="D4" s="1"/>
      <c r="E4" s="1"/>
      <c r="F4" s="1"/>
      <c r="G4" s="1"/>
      <c r="H4" s="1"/>
      <c r="I4" s="1" t="s">
        <v>41</v>
      </c>
      <c r="J4" s="1"/>
      <c r="K4" s="1"/>
      <c r="L4" s="1"/>
      <c r="M4" s="1"/>
    </row>
    <row r="5" spans="1:13" ht="9" customHeight="1" x14ac:dyDescent="0.25">
      <c r="A5" s="1"/>
      <c r="B5" s="1"/>
      <c r="C5" s="1"/>
      <c r="D5" s="1"/>
      <c r="E5" s="1"/>
      <c r="F5" s="1"/>
      <c r="I5" s="10" t="s">
        <v>42</v>
      </c>
      <c r="J5" s="10"/>
      <c r="K5" s="10"/>
      <c r="L5" s="10"/>
      <c r="M5" s="1"/>
    </row>
    <row r="6" spans="1:13" ht="9" customHeight="1" x14ac:dyDescent="0.25">
      <c r="A6" s="1"/>
      <c r="B6" s="1"/>
      <c r="C6" s="1"/>
      <c r="D6" s="1"/>
      <c r="E6" s="1"/>
      <c r="F6" s="1"/>
      <c r="I6" s="10"/>
      <c r="J6" s="10"/>
      <c r="K6" s="10"/>
      <c r="L6" s="10"/>
      <c r="M6" s="1"/>
    </row>
    <row r="7" spans="1:13" x14ac:dyDescent="0.25">
      <c r="A7" s="1"/>
      <c r="B7" s="1"/>
      <c r="C7" s="1"/>
      <c r="D7" s="1"/>
      <c r="E7" s="1"/>
      <c r="F7" s="1"/>
      <c r="I7" s="10"/>
      <c r="J7" s="10"/>
      <c r="K7" s="10"/>
      <c r="L7" s="10"/>
      <c r="M7" s="1" t="s">
        <v>38</v>
      </c>
    </row>
    <row r="8" spans="1:13" x14ac:dyDescent="0.25">
      <c r="A8" s="1" t="s">
        <v>14</v>
      </c>
      <c r="B8" s="1" t="s">
        <v>1</v>
      </c>
      <c r="C8" s="1">
        <v>317.5</v>
      </c>
      <c r="D8" s="1">
        <v>12.5</v>
      </c>
      <c r="E8" s="1"/>
      <c r="F8" s="1"/>
      <c r="G8" s="1"/>
      <c r="H8" s="1"/>
      <c r="I8" s="1"/>
      <c r="J8" s="1"/>
      <c r="K8" s="6"/>
      <c r="L8" s="1"/>
      <c r="M8" s="7" t="str">
        <f>IF(K8="","",C8+D8)</f>
        <v/>
      </c>
    </row>
    <row r="10" spans="1:13" x14ac:dyDescent="0.25">
      <c r="A10" s="1" t="s">
        <v>15</v>
      </c>
      <c r="B10" s="1" t="s">
        <v>2</v>
      </c>
      <c r="C10" s="1" t="s">
        <v>3</v>
      </c>
      <c r="D10" s="1"/>
      <c r="E10" s="1"/>
      <c r="F10" s="1"/>
      <c r="G10" s="1"/>
      <c r="H10" s="1"/>
      <c r="I10" s="1"/>
      <c r="J10" s="1"/>
      <c r="K10" s="4"/>
      <c r="L10" s="1"/>
      <c r="M10" s="7" t="str">
        <f>IF(K10="","",20)</f>
        <v/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 t="s">
        <v>16</v>
      </c>
      <c r="B12" s="1" t="s">
        <v>4</v>
      </c>
      <c r="C12" s="1">
        <v>113.4</v>
      </c>
      <c r="D12" s="1"/>
      <c r="E12" s="1"/>
      <c r="J12" s="1"/>
      <c r="K12" s="4"/>
      <c r="L12" s="1"/>
      <c r="M12" s="7" t="str">
        <f>IF(K12="","",C12+C13)</f>
        <v/>
      </c>
    </row>
    <row r="13" spans="1:13" x14ac:dyDescent="0.25">
      <c r="A13" s="1"/>
      <c r="B13" s="1"/>
      <c r="C13" s="1">
        <v>126.6</v>
      </c>
      <c r="D13" s="1"/>
      <c r="E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J14" s="1"/>
      <c r="K14" s="1"/>
      <c r="L14" s="1"/>
      <c r="M14" s="1"/>
    </row>
    <row r="15" spans="1:13" x14ac:dyDescent="0.25">
      <c r="A15" s="1" t="s">
        <v>17</v>
      </c>
      <c r="B15" s="1" t="s">
        <v>4</v>
      </c>
      <c r="C15" s="1">
        <v>126.6</v>
      </c>
      <c r="D15" s="1"/>
      <c r="E15" s="1"/>
      <c r="F15" s="1"/>
      <c r="G15" s="1"/>
      <c r="H15" s="1"/>
      <c r="I15" s="1"/>
      <c r="J15" s="1"/>
      <c r="K15" s="4"/>
      <c r="L15" s="1"/>
      <c r="M15" s="7" t="str">
        <f>IF(K15="","",C15-C16)</f>
        <v/>
      </c>
    </row>
    <row r="16" spans="1:13" x14ac:dyDescent="0.25">
      <c r="A16" s="1"/>
      <c r="B16" s="1"/>
      <c r="C16" s="1">
        <v>106.6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18</v>
      </c>
      <c r="B18" s="1" t="s">
        <v>4</v>
      </c>
      <c r="C18" s="1">
        <v>24.2</v>
      </c>
      <c r="D18" s="1"/>
      <c r="E18" s="1"/>
      <c r="F18" s="1"/>
      <c r="G18" s="1"/>
      <c r="H18" s="1"/>
      <c r="I18" s="1"/>
      <c r="J18" s="1"/>
      <c r="K18" s="4"/>
      <c r="L18" s="1"/>
      <c r="M18" s="7" t="str">
        <f>IF(K18="","",C18*C19)</f>
        <v/>
      </c>
    </row>
    <row r="19" spans="1:13" x14ac:dyDescent="0.25">
      <c r="A19" s="1"/>
      <c r="B19" s="1"/>
      <c r="C19" s="1">
        <v>21.5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 thickBot="1" x14ac:dyDescent="0.3">
      <c r="A21" s="1" t="s">
        <v>19</v>
      </c>
      <c r="B21" s="1" t="s">
        <v>5</v>
      </c>
      <c r="C21" s="2">
        <v>2</v>
      </c>
      <c r="D21" s="1"/>
      <c r="E21" s="2">
        <v>3</v>
      </c>
      <c r="F21" s="1"/>
      <c r="G21" s="1"/>
      <c r="H21" s="1"/>
      <c r="I21" s="1"/>
      <c r="J21" s="1"/>
      <c r="K21" s="4"/>
      <c r="L21" s="1"/>
      <c r="M21" s="8">
        <v>7</v>
      </c>
    </row>
    <row r="22" spans="1:13" x14ac:dyDescent="0.25">
      <c r="A22" s="1"/>
      <c r="B22" s="1"/>
      <c r="C22" s="1">
        <v>4</v>
      </c>
      <c r="D22" s="1"/>
      <c r="E22" s="1">
        <v>8</v>
      </c>
      <c r="F22" s="1"/>
      <c r="G22" s="1"/>
      <c r="H22" s="1"/>
      <c r="I22" s="1"/>
      <c r="J22" s="1"/>
      <c r="K22" s="1"/>
      <c r="L22" s="1"/>
      <c r="M22" s="9">
        <v>8</v>
      </c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thickBot="1" x14ac:dyDescent="0.3">
      <c r="A24" s="1" t="s">
        <v>20</v>
      </c>
      <c r="B24" s="1" t="s">
        <v>5</v>
      </c>
      <c r="C24" s="1">
        <v>2</v>
      </c>
      <c r="D24" s="1"/>
      <c r="E24" s="1">
        <v>2</v>
      </c>
      <c r="F24" s="1"/>
      <c r="G24" s="1"/>
      <c r="H24" s="1"/>
      <c r="I24" s="1"/>
      <c r="J24" s="1"/>
      <c r="K24" s="4"/>
      <c r="L24" s="1"/>
      <c r="M24" s="8">
        <v>4</v>
      </c>
    </row>
    <row r="25" spans="1:13" ht="15.75" thickBot="1" x14ac:dyDescent="0.3">
      <c r="A25" s="1"/>
      <c r="B25" s="1"/>
      <c r="C25" s="1">
        <v>3</v>
      </c>
      <c r="D25" s="1"/>
      <c r="E25" s="1">
        <v>4</v>
      </c>
      <c r="F25" s="1"/>
      <c r="G25" s="1"/>
      <c r="H25" s="1"/>
      <c r="I25" s="1"/>
      <c r="J25" s="1"/>
      <c r="K25" s="1"/>
      <c r="L25" s="1"/>
      <c r="M25" s="8">
        <v>3</v>
      </c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 t="s">
        <v>34</v>
      </c>
      <c r="B27" s="1" t="s">
        <v>5</v>
      </c>
      <c r="C27" s="1"/>
      <c r="D27" s="1"/>
      <c r="E27" s="1"/>
      <c r="F27" s="1"/>
      <c r="G27" s="1"/>
      <c r="H27" s="1"/>
      <c r="I27" s="1"/>
      <c r="J27" s="1"/>
      <c r="K27" s="4"/>
      <c r="L27" s="1"/>
      <c r="M27" s="7" t="str">
        <f>IF(K27="","",5)</f>
        <v/>
      </c>
    </row>
    <row r="28" spans="1:13" ht="17.25" x14ac:dyDescent="0.25">
      <c r="A28" s="1" t="s">
        <v>35</v>
      </c>
      <c r="B28" s="1" t="s">
        <v>5</v>
      </c>
      <c r="C28" s="3" t="s">
        <v>29</v>
      </c>
      <c r="D28" s="1"/>
      <c r="E28" s="1"/>
      <c r="F28" s="1"/>
      <c r="G28" s="1"/>
      <c r="H28" s="1"/>
      <c r="I28" s="1"/>
      <c r="J28" s="1"/>
      <c r="K28" s="4"/>
      <c r="L28" s="1"/>
      <c r="M28" s="7" t="str">
        <f>IF(K28="","",27)</f>
        <v/>
      </c>
    </row>
    <row r="29" spans="1:13" x14ac:dyDescent="0.25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 t="s">
        <v>21</v>
      </c>
      <c r="B30" s="1" t="s">
        <v>13</v>
      </c>
      <c r="C30" s="1" t="s">
        <v>6</v>
      </c>
      <c r="D30" s="1"/>
      <c r="E30" s="1"/>
      <c r="F30" s="1"/>
      <c r="G30" s="1"/>
      <c r="H30" s="1"/>
      <c r="I30" s="1"/>
      <c r="J30" s="1"/>
      <c r="K30" s="4"/>
      <c r="L30" s="1"/>
      <c r="M30" s="7" t="str">
        <f>IF(K30="","",2)</f>
        <v/>
      </c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 t="s">
        <v>22</v>
      </c>
      <c r="B35" s="1" t="s">
        <v>7</v>
      </c>
      <c r="C35" s="1" t="s">
        <v>8</v>
      </c>
      <c r="D35" s="1"/>
      <c r="E35" s="1"/>
      <c r="F35" s="1"/>
      <c r="G35" s="1"/>
      <c r="H35" s="1"/>
      <c r="I35" s="1"/>
      <c r="J35" s="1"/>
      <c r="K35" s="4"/>
      <c r="L35" s="1"/>
      <c r="M35" s="7" t="str">
        <f>IF(K35="","","350 m")</f>
        <v/>
      </c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 t="s">
        <v>23</v>
      </c>
      <c r="B37" s="1" t="s">
        <v>9</v>
      </c>
      <c r="C37" s="1" t="s">
        <v>10</v>
      </c>
      <c r="D37" s="1"/>
      <c r="E37" s="1"/>
      <c r="F37" s="1"/>
      <c r="G37" s="1"/>
      <c r="H37" s="1"/>
      <c r="I37" s="1"/>
      <c r="J37" s="1"/>
      <c r="K37" s="4"/>
      <c r="L37" s="1"/>
      <c r="M37" s="7" t="str">
        <f>IF(K37="","","3 dl")</f>
        <v/>
      </c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 t="s">
        <v>24</v>
      </c>
      <c r="B39" s="1" t="s">
        <v>11</v>
      </c>
      <c r="C39" s="1"/>
      <c r="D39" s="1"/>
      <c r="E39" s="1"/>
      <c r="F39" s="1"/>
      <c r="G39" s="1"/>
      <c r="H39" s="1"/>
      <c r="I39" s="1"/>
      <c r="J39" s="1"/>
      <c r="K39" s="4"/>
      <c r="L39" s="1"/>
      <c r="M39" s="7" t="str">
        <f>IF(K39="","",60*10/100)</f>
        <v/>
      </c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5" spans="1:13" x14ac:dyDescent="0.25">
      <c r="A45" s="1" t="s">
        <v>25</v>
      </c>
      <c r="B45" s="1" t="s">
        <v>12</v>
      </c>
      <c r="C45" s="1"/>
      <c r="D45" s="1"/>
      <c r="E45" s="1"/>
      <c r="K45" s="5"/>
      <c r="M45" s="7" t="str">
        <f>IF(K45="","",20/80*100)</f>
        <v/>
      </c>
    </row>
    <row r="54" spans="1:13" x14ac:dyDescent="0.25">
      <c r="K54" t="s">
        <v>39</v>
      </c>
      <c r="M54" s="1" t="s">
        <v>38</v>
      </c>
    </row>
    <row r="55" spans="1:13" x14ac:dyDescent="0.25">
      <c r="A55" t="s">
        <v>26</v>
      </c>
      <c r="B55" s="1" t="s">
        <v>28</v>
      </c>
      <c r="K55" s="5"/>
      <c r="M55" s="7" t="str">
        <f>IF(K55="","",90*45)</f>
        <v/>
      </c>
    </row>
    <row r="69" spans="1:13" x14ac:dyDescent="0.25">
      <c r="A69" t="s">
        <v>27</v>
      </c>
      <c r="B69" s="1" t="s">
        <v>30</v>
      </c>
      <c r="K69" s="5"/>
      <c r="M69" s="7" t="str">
        <f>IF(K69="","",(3*2.5)/2)</f>
        <v/>
      </c>
    </row>
    <row r="86" spans="1:13" x14ac:dyDescent="0.25">
      <c r="A86" t="s">
        <v>36</v>
      </c>
      <c r="B86" s="1" t="s">
        <v>31</v>
      </c>
      <c r="K86" s="5"/>
      <c r="M86" s="7" t="str">
        <f>IF(K86="","",(1.5-0.5)*2*3)</f>
        <v/>
      </c>
    </row>
    <row r="87" spans="1:13" x14ac:dyDescent="0.25">
      <c r="B87" s="1" t="s">
        <v>32</v>
      </c>
    </row>
    <row r="88" spans="1:13" x14ac:dyDescent="0.25">
      <c r="B88" s="1"/>
    </row>
    <row r="89" spans="1:13" ht="15" customHeight="1" x14ac:dyDescent="0.25">
      <c r="A89" t="s">
        <v>37</v>
      </c>
      <c r="B89" s="10" t="s">
        <v>33</v>
      </c>
      <c r="C89" s="10"/>
      <c r="D89" s="10"/>
      <c r="E89" s="10"/>
      <c r="F89" s="10"/>
      <c r="K89" s="5"/>
      <c r="M89" s="7" t="str">
        <f>IF(K89="","",3+3+2+2)</f>
        <v/>
      </c>
    </row>
    <row r="90" spans="1:13" x14ac:dyDescent="0.25">
      <c r="B90" s="10"/>
      <c r="C90" s="10"/>
      <c r="D90" s="10"/>
      <c r="E90" s="10"/>
      <c r="F90" s="10"/>
    </row>
  </sheetData>
  <mergeCells count="2">
    <mergeCell ref="I5:L7"/>
    <mergeCell ref="B89:F90"/>
  </mergeCells>
  <conditionalFormatting sqref="M21:M22">
    <cfRule type="expression" dxfId="3" priority="3">
      <formula>IF($K$21="",1,0)</formula>
    </cfRule>
    <cfRule type="expression" dxfId="2" priority="7">
      <formula>IF($K$21="",1,0)</formula>
    </cfRule>
  </conditionalFormatting>
  <conditionalFormatting sqref="M24:M25">
    <cfRule type="expression" dxfId="1" priority="1">
      <formula>IF($K$24="",1,0)</formula>
    </cfRule>
    <cfRule type="expression" dxfId="0" priority="2">
      <formula>IF($K$21="",1,0)</formula>
    </cfRule>
  </conditionalFormatting>
  <printOptions gridLines="1"/>
  <pageMargins left="0.25" right="0.25" top="0.75" bottom="0.75" header="0.3" footer="0.3"/>
  <pageSetup paperSize="9" orientation="portrait" r:id="rId1"/>
  <headerFooter>
    <oddHeader>&amp;R&amp;P (&amp;N)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2020-03-13T06:26:34Z</dcterms:modified>
</cp:coreProperties>
</file>