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/>
  <xr:revisionPtr revIDLastSave="0" documentId="13_ncr:1_{A6AD8335-FF87-4AD2-85F7-8EBD36304F7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vertailu" sheetId="1" r:id="rId1"/>
    <sheet name="vertailu (2)" sheetId="7" state="hidden" r:id="rId2"/>
    <sheet name="jos" sheetId="3" state="hidden" r:id="rId3"/>
    <sheet name="Phaku" sheetId="5" state="hidden" r:id="rId4"/>
    <sheet name="Phaku tark" sheetId="6" state="hidden" r:id="rId5"/>
    <sheet name="Pivot hahmottaminen" sheetId="4" state="hidden" r:id="rId6"/>
  </sheets>
  <definedNames>
    <definedName name="solu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" l="1"/>
  <c r="L24" i="1"/>
  <c r="L23" i="1"/>
  <c r="L19" i="1"/>
  <c r="L17" i="1"/>
  <c r="L15" i="1"/>
  <c r="E83" i="7" l="1"/>
  <c r="E82" i="7"/>
  <c r="E81" i="7"/>
  <c r="E80" i="7"/>
  <c r="E79" i="7"/>
  <c r="E78" i="7"/>
  <c r="E77" i="7"/>
  <c r="O22" i="7"/>
  <c r="O20" i="7"/>
  <c r="O18" i="7"/>
  <c r="G13" i="7"/>
  <c r="F13" i="7"/>
  <c r="L12" i="7"/>
  <c r="G12" i="7"/>
  <c r="F12" i="7"/>
  <c r="L11" i="7"/>
  <c r="G11" i="7"/>
  <c r="F11" i="7"/>
  <c r="L10" i="7"/>
  <c r="G10" i="7"/>
  <c r="F10" i="7"/>
  <c r="L9" i="7"/>
  <c r="G9" i="7"/>
  <c r="F9" i="7"/>
  <c r="L8" i="7"/>
  <c r="G8" i="7"/>
  <c r="F8" i="7"/>
  <c r="L7" i="7"/>
  <c r="G7" i="7"/>
  <c r="F7" i="7"/>
  <c r="I28" i="6" l="1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I25" i="6"/>
  <c r="H25" i="6"/>
  <c r="G25" i="6"/>
  <c r="F25" i="6"/>
  <c r="E25" i="6"/>
  <c r="D25" i="6"/>
  <c r="C25" i="6"/>
  <c r="B25" i="6"/>
  <c r="I24" i="6"/>
  <c r="H24" i="6"/>
  <c r="G24" i="6"/>
  <c r="F24" i="6"/>
  <c r="E24" i="6"/>
  <c r="D24" i="6"/>
  <c r="C24" i="6"/>
  <c r="B24" i="6"/>
  <c r="I23" i="6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I17" i="6"/>
  <c r="H17" i="6"/>
  <c r="G17" i="6"/>
  <c r="F17" i="6"/>
  <c r="E17" i="6"/>
  <c r="D17" i="6"/>
  <c r="C17" i="6"/>
  <c r="B17" i="6"/>
  <c r="I16" i="6"/>
  <c r="H16" i="6"/>
  <c r="G16" i="6"/>
  <c r="F16" i="6"/>
  <c r="E16" i="6"/>
  <c r="D16" i="6"/>
  <c r="C16" i="6"/>
  <c r="B16" i="6"/>
  <c r="I15" i="6"/>
  <c r="H15" i="6"/>
  <c r="G15" i="6"/>
  <c r="F15" i="6"/>
  <c r="E15" i="6"/>
  <c r="D15" i="6"/>
  <c r="C15" i="6"/>
  <c r="B15" i="6"/>
  <c r="I14" i="6"/>
  <c r="H14" i="6"/>
  <c r="G14" i="6"/>
  <c r="F14" i="6"/>
  <c r="E14" i="6"/>
  <c r="D14" i="6"/>
  <c r="C14" i="6"/>
  <c r="B14" i="6"/>
  <c r="I13" i="6"/>
  <c r="H13" i="6"/>
  <c r="G13" i="6"/>
  <c r="F13" i="6"/>
  <c r="E13" i="6"/>
  <c r="D13" i="6"/>
  <c r="C13" i="6"/>
  <c r="B13" i="6"/>
  <c r="I12" i="6"/>
  <c r="H12" i="6"/>
  <c r="G12" i="6"/>
  <c r="F12" i="6"/>
  <c r="E12" i="6"/>
  <c r="D12" i="6"/>
  <c r="C12" i="6"/>
  <c r="B12" i="6"/>
  <c r="I8" i="6"/>
  <c r="I9" i="5" s="1"/>
  <c r="G8" i="6"/>
  <c r="G9" i="5" s="1"/>
  <c r="E8" i="6"/>
  <c r="E9" i="5" s="1"/>
  <c r="C8" i="6"/>
  <c r="C9" i="5" s="1"/>
  <c r="B23" i="3" l="1"/>
  <c r="L28" i="1" l="1"/>
  <c r="F16" i="1" l="1"/>
  <c r="F17" i="1"/>
  <c r="F18" i="1"/>
  <c r="F19" i="1"/>
  <c r="F20" i="1"/>
  <c r="F21" i="1"/>
  <c r="F15" i="1"/>
  <c r="G16" i="1" l="1"/>
  <c r="G17" i="1"/>
  <c r="G18" i="1"/>
  <c r="G19" i="1"/>
  <c r="G20" i="1"/>
  <c r="G21" i="1"/>
  <c r="G15" i="1"/>
  <c r="O5" i="1" l="1"/>
  <c r="O3" i="1"/>
  <c r="O7" i="1"/>
  <c r="L22" i="1" l="1"/>
  <c r="L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6" authorId="0" shapeId="0" xr:uid="{EE7197C0-FC46-4DCF-98E9-B7BF2D296E61}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Tee perus jos-funktio, älä välitä tekstisolusta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5" authorId="0" shapeId="0" xr:uid="{3563B8A5-01D7-42E8-B658-C4BE9613179E}">
      <text>
        <r>
          <rPr>
            <b/>
            <sz val="8"/>
            <color indexed="81"/>
            <rFont val="Tahoma"/>
            <family val="2"/>
          </rPr>
          <t>Tiedot-valikko
kelpoisuustarkistus
hyväksy- kohdasta luettelo
luetteloksi tuotteiden solualue
avattava luetteloruutu</t>
        </r>
      </text>
    </comment>
    <comment ref="B5" authorId="0" shapeId="0" xr:uid="{8DF98A4D-2423-4F21-B7D3-2CFBA0B44836}">
      <text>
        <r>
          <rPr>
            <b/>
            <sz val="8"/>
            <color indexed="81"/>
            <rFont val="Tahoma"/>
            <family val="2"/>
          </rPr>
          <t>Data-valikko
Validation
Allow- kohdasta list
luetteloksi tuotteiden solualue
in cell dropdown (pudotusvalikko)</t>
        </r>
      </text>
    </comment>
    <comment ref="C5" authorId="0" shapeId="0" xr:uid="{411CD20E-91DF-411E-87C4-9DFC1703A4F2}">
      <text>
        <r>
          <rPr>
            <b/>
            <sz val="8"/>
            <color indexed="81"/>
            <rFont val="Tahoma"/>
            <family val="2"/>
          </rPr>
          <t>funktioluokka
haku
phaku
Kohtaan hakuarvo: A8
Kohtaan matriisi:
Lassoa sarake, jonka tiedon tiedät ja
sarake, jonka tietoa haluat, sekä
väliin jäävät sarakkeet
kohtaan aluehaku laita 0, nolla</t>
        </r>
      </text>
    </comment>
    <comment ref="D5" authorId="0" shapeId="0" xr:uid="{D8B34A0A-8681-4D08-BD31-65CCD598CB0E}">
      <text>
        <r>
          <rPr>
            <b/>
            <sz val="8"/>
            <color indexed="81"/>
            <rFont val="Tahoma"/>
            <family val="2"/>
          </rPr>
          <t>funktioluokka: Lookup
funktio Vlookup
Kohtaan hakuarvo: A8
Kohtaan matriisi:
Lassoa sarake, jonka tiedon tiedät ja
sarake, jonka tietoa haluat, sekä
väliin jäävät sarakkeet
kohtaan aluehaku laita 0, nolla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5" authorId="0" shapeId="0" xr:uid="{179C4B85-4A47-4358-AA8C-FBE976463E1B}">
      <text>
        <r>
          <rPr>
            <b/>
            <sz val="8"/>
            <color indexed="81"/>
            <rFont val="Tahoma"/>
            <family val="2"/>
          </rPr>
          <t>Tiedot-valikko
kelpoisuustarkistus
hyväksy- kohdasta luettelo
luetteloksi tuotteiden solualue
avattava luetteloruutu</t>
        </r>
      </text>
    </comment>
    <comment ref="B5" authorId="0" shapeId="0" xr:uid="{72B463FA-D9B1-4D9D-878B-02283FFD1117}">
      <text>
        <r>
          <rPr>
            <b/>
            <sz val="8"/>
            <color indexed="81"/>
            <rFont val="Tahoma"/>
            <family val="2"/>
          </rPr>
          <t>Data-valikko
Validation
Allow- kohdasta list
luetteloksi tuotteiden solualue
in cell dropdown (pudotusvalikko)</t>
        </r>
      </text>
    </comment>
    <comment ref="C5" authorId="0" shapeId="0" xr:uid="{D4F24763-BE83-4E33-8D1C-1DD53A5CA3AB}">
      <text>
        <r>
          <rPr>
            <b/>
            <sz val="8"/>
            <color indexed="81"/>
            <rFont val="Tahoma"/>
            <family val="2"/>
          </rPr>
          <t>funktioluokka
haku
phaku
Kohtaan hakuarvo: A8
Kohtaan matriisi:
Lassoa sarake, jonka tiedon tiedät ja
sarake, jonka tietoa haluat, sekä
väliin jäävät sarakkeet
kohtaan aluehaku laita 0, nolla</t>
        </r>
      </text>
    </comment>
    <comment ref="D5" authorId="0" shapeId="0" xr:uid="{639BA103-020F-457D-9694-73A4EC905855}">
      <text>
        <r>
          <rPr>
            <b/>
            <sz val="8"/>
            <color indexed="81"/>
            <rFont val="Tahoma"/>
            <family val="2"/>
          </rPr>
          <t>funktioluokka: Lookup
funktio Vlookup
Kohtaan hakuarvo: A8
Kohtaan matriisi:
Lassoa sarake, jonka tiedon tiedät ja
sarake, jonka tietoa haluat, sekä
väliin jäävät sarakkeet
kohtaan aluehaku laita 0, nolla</t>
        </r>
      </text>
    </comment>
  </commentList>
</comments>
</file>

<file path=xl/sharedStrings.xml><?xml version="1.0" encoding="utf-8"?>
<sst xmlns="http://schemas.openxmlformats.org/spreadsheetml/2006/main" count="398" uniqueCount="218">
  <si>
    <t>Funktiovertailua, esimerkkejä</t>
  </si>
  <si>
    <t>myyjä</t>
  </si>
  <si>
    <t>Hakkarainen</t>
  </si>
  <si>
    <t>Järvinen</t>
  </si>
  <si>
    <t>Niemi</t>
  </si>
  <si>
    <t>Järvenperä</t>
  </si>
  <si>
    <t>Kokko</t>
  </si>
  <si>
    <t>Metsä</t>
  </si>
  <si>
    <t>Tuote</t>
  </si>
  <si>
    <t>Tuote 1</t>
  </si>
  <si>
    <t>Tuote 2</t>
  </si>
  <si>
    <t>LaskeA</t>
  </si>
  <si>
    <t>Laske</t>
  </si>
  <si>
    <t>LaskeTyhjät</t>
  </si>
  <si>
    <t>Laskejos</t>
  </si>
  <si>
    <t>Summa</t>
  </si>
  <si>
    <t>Summa.Jos</t>
  </si>
  <si>
    <t>Jos myynti ylittää 20, myyjä saa bonusta</t>
  </si>
  <si>
    <t>jos-funktio</t>
  </si>
  <si>
    <t>Bonusta, kyllä vai ei</t>
  </si>
  <si>
    <t>Laske-funktiot laskevat solujen määriä</t>
  </si>
  <si>
    <t>Summa-funktiot laskevat lukuja yhteen</t>
  </si>
  <si>
    <t>Tulos</t>
  </si>
  <si>
    <t>Laske-funktiot</t>
  </si>
  <si>
    <t>Summa-funktiot</t>
  </si>
  <si>
    <t>Kyllä</t>
  </si>
  <si>
    <t>Jos funktion nimessä on mukana jos, funktio laskee vain osan valitun alueen tiedoista</t>
  </si>
  <si>
    <t>Valmiit:</t>
  </si>
  <si>
    <t>Bonus?</t>
  </si>
  <si>
    <t>Laske itse tähän</t>
  </si>
  <si>
    <t>LaskeJos, summa jos</t>
  </si>
  <si>
    <t>Esimerkkiluvut</t>
  </si>
  <si>
    <t>Laskenta kesken</t>
  </si>
  <si>
    <t>Myynti montako pv viikossa</t>
  </si>
  <si>
    <t>Jatkuvasti</t>
  </si>
  <si>
    <t>Ei myyntiä</t>
  </si>
  <si>
    <t>Kesken</t>
  </si>
  <si>
    <t>jos</t>
  </si>
  <si>
    <t>phaku</t>
  </si>
  <si>
    <t>a</t>
  </si>
  <si>
    <t>ö</t>
  </si>
  <si>
    <t>Ei</t>
  </si>
  <si>
    <t>Tulossa</t>
  </si>
  <si>
    <t>Odottaa</t>
  </si>
  <si>
    <t>myynti-luvut</t>
  </si>
  <si>
    <t>&lt; E sarake</t>
  </si>
  <si>
    <t>B</t>
  </si>
  <si>
    <t>C</t>
  </si>
  <si>
    <t>D</t>
  </si>
  <si>
    <t>E</t>
  </si>
  <si>
    <t>F</t>
  </si>
  <si>
    <t>G</t>
  </si>
  <si>
    <t>Montako tietoa on laitettu D- sarakkeeseen?</t>
  </si>
  <si>
    <t>&lt; D sarake</t>
  </si>
  <si>
    <t>Montako luku- vastausta on D- sarakkeessa?</t>
  </si>
  <si>
    <t>Kuinka monelta myyjältä puuttuu tieto kokonaan, D-sar</t>
  </si>
  <si>
    <t>&lt; B sarake</t>
  </si>
  <si>
    <t>Paljonko on koko myynti yhteensä? E- sarake</t>
  </si>
  <si>
    <t>Paljonko on Järvisen myynti yhteensä? E:stä luvut</t>
  </si>
  <si>
    <t>Nämä tiedetään</t>
  </si>
  <si>
    <t>Nämä tarvitaan</t>
  </si>
  <si>
    <t>Kirja</t>
  </si>
  <si>
    <t>Tiedät, Tuotenimi:</t>
  </si>
  <si>
    <t>Tarvitset, hinta:</t>
  </si>
  <si>
    <t xml:space="preserve">   </t>
  </si>
  <si>
    <t>Phaku</t>
  </si>
  <si>
    <t>F sarake</t>
  </si>
  <si>
    <t>G sarake</t>
  </si>
  <si>
    <t>&lt; Phaku</t>
  </si>
  <si>
    <t>RRRRatkaisutaulukko ;)</t>
  </si>
  <si>
    <t>Monellako rivillä on Järvisen tietoja? B-sarake</t>
  </si>
  <si>
    <t>&lt; E ja B sarake</t>
  </si>
  <si>
    <t>&lt; F sarake</t>
  </si>
  <si>
    <t>&lt; G sarake</t>
  </si>
  <si>
    <t>Jos (taulukon tietojen muuttumisen mukaan) tarvitsen jonkin laskennan lopputulokseksi toisiinsa verrattuna eri näkökulman vastauksia, käytän Jos- funktiota.
Esim. tiedoilla a samaan soluun vastaus on 10%, tiedoilla b 20%, tiedoilla c 30%</t>
  </si>
  <si>
    <t>Jos/If</t>
  </si>
  <si>
    <t>If</t>
  </si>
  <si>
    <t>Jos- funktio:</t>
  </si>
  <si>
    <t>Totuus-testi:</t>
  </si>
  <si>
    <t>Mikä hyvänsä väite, funktion lopputulos</t>
  </si>
  <si>
    <t>&lt;&gt; = erisuuri</t>
  </si>
  <si>
    <t>esim. Laske (B10:B50)&gt;K16   tai   B10 &gt; A12</t>
  </si>
  <si>
    <t>"" (kahdet lainausmerkit) = tyhjä</t>
  </si>
  <si>
    <t>Arvo, jos tosi:</t>
  </si>
  <si>
    <t>Mitä haluan tapahtuvan, jos väite toteutuu,</t>
  </si>
  <si>
    <t>a &lt; b</t>
  </si>
  <si>
    <t>a pienempi kuin b</t>
  </si>
  <si>
    <t>Esim. kaava tai funktio tai soluviittaus</t>
  </si>
  <si>
    <t>Arvo, jos epätosi:</t>
  </si>
  <si>
    <t>Mitä haluan tapahtuvan, jos väite ei toteudu,</t>
  </si>
  <si>
    <t>ostot</t>
  </si>
  <si>
    <t>lautaset</t>
  </si>
  <si>
    <t>Jos ostot yhteensä ylittävät rajan, saadaan ostoista 10 % alennus</t>
  </si>
  <si>
    <t>haarukat</t>
  </si>
  <si>
    <t>jos ostot eivät yllä rajaan, ei tule alennusta</t>
  </si>
  <si>
    <t>veitset</t>
  </si>
  <si>
    <t>(B23 on kaava: ostot yhteensä)</t>
  </si>
  <si>
    <t>lusikat</t>
  </si>
  <si>
    <t>tammi yht</t>
  </si>
  <si>
    <t>laske soluun B29 lopullinen hinta</t>
  </si>
  <si>
    <t>alennusraja</t>
  </si>
  <si>
    <t>uuden hinnan kerroin</t>
  </si>
  <si>
    <t>lopullinen sis osto hinta</t>
  </si>
  <si>
    <t>?</t>
  </si>
  <si>
    <t>Pivotin rakentaminen</t>
  </si>
  <si>
    <t>Kenttäluettelo (taulukkosi sarakkeet)</t>
  </si>
  <si>
    <t>Oikealla näkyy &gt;&gt;&gt;</t>
  </si>
  <si>
    <t>Pivot-taulukon kenttäluettelo</t>
  </si>
  <si>
    <r>
      <t xml:space="preserve">Alkuperäisen tietokantasi </t>
    </r>
    <r>
      <rPr>
        <b/>
        <sz val="10"/>
        <color indexed="10"/>
        <rFont val="Calibri"/>
        <family val="2"/>
      </rPr>
      <t>sarakkeiden</t>
    </r>
  </si>
  <si>
    <r>
      <rPr>
        <b/>
        <sz val="10"/>
        <color indexed="10"/>
        <rFont val="Calibri"/>
        <family val="2"/>
      </rPr>
      <t>otsikot</t>
    </r>
    <r>
      <rPr>
        <b/>
        <sz val="10"/>
        <rFont val="Calibri"/>
        <family val="2"/>
      </rPr>
      <t xml:space="preserve"> näkyvät tuossa listassa</t>
    </r>
  </si>
  <si>
    <t>Pivot- yhteenvetoalue</t>
  </si>
  <si>
    <t>Vedetään hiirellä listan sarakeotsikko</t>
  </si>
  <si>
    <t>alas johonkin neljästä lokerosta</t>
  </si>
  <si>
    <t>Vetämisjärjestys yleensä:</t>
  </si>
  <si>
    <t>Otsikot</t>
  </si>
  <si>
    <t>Arvot</t>
  </si>
  <si>
    <t>Valitut tiedot tulevat heti näkyviin</t>
  </si>
  <si>
    <t>Raporttisuodatin</t>
  </si>
  <si>
    <t>vasemmalla olevaan tilaan</t>
  </si>
  <si>
    <t>Sama otsikko voi olla:</t>
  </si>
  <si>
    <t>Otsikkona ja arvona</t>
  </si>
  <si>
    <t>Arvona monesti (jolloin tehdään funktiovaihto)</t>
  </si>
  <si>
    <t>Sama otsikko ei voi olla:</t>
  </si>
  <si>
    <t>Otsikkona ja suodattimena</t>
  </si>
  <si>
    <t>Otsikko voi olla otsikkolokeroissa vain kerran</t>
  </si>
  <si>
    <t>Rivin ja sarakkeen otsikkona</t>
  </si>
  <si>
    <t>Pivotin muuttaminen</t>
  </si>
  <si>
    <t>Vedetään hiirellä otsikko toiseen lokeroon</t>
  </si>
  <si>
    <t>Poistetaan tieto vetämällä otsikko lokerosta ylös listaan</t>
  </si>
  <si>
    <t>Hae kelpoisuustarkistuksen avulla tuotenimi soluun A8</t>
  </si>
  <si>
    <t>Hae funktiolla tuotekoodi, väri, hinta ja laatu</t>
  </si>
  <si>
    <t>Vlookup</t>
  </si>
  <si>
    <t>Teet siis saman funktion neljästi, haet tuotenimen avulla koodin, värin ja hinnan</t>
  </si>
  <si>
    <t>Ohje</t>
  </si>
  <si>
    <t>help</t>
  </si>
  <si>
    <t>tuotenimi</t>
  </si>
  <si>
    <t>tuotekoodi</t>
  </si>
  <si>
    <t>väri</t>
  </si>
  <si>
    <t>hinta</t>
  </si>
  <si>
    <t>laatu</t>
  </si>
  <si>
    <t>kirja</t>
  </si>
  <si>
    <t>määrä varas-tossa</t>
  </si>
  <si>
    <t>pmv</t>
  </si>
  <si>
    <t>tuote-nimi</t>
  </si>
  <si>
    <t>osasto</t>
  </si>
  <si>
    <t>koodi</t>
  </si>
  <si>
    <t>Ruuvi</t>
  </si>
  <si>
    <t>rauta</t>
  </si>
  <si>
    <t>k11115</t>
  </si>
  <si>
    <t>punainen</t>
  </si>
  <si>
    <t>normaali</t>
  </si>
  <si>
    <t>k11116</t>
  </si>
  <si>
    <t>sininen</t>
  </si>
  <si>
    <t>sekunda</t>
  </si>
  <si>
    <t>vasara</t>
  </si>
  <si>
    <t>k11117</t>
  </si>
  <si>
    <t>vihreä</t>
  </si>
  <si>
    <t>priima</t>
  </si>
  <si>
    <t>meisseli</t>
  </si>
  <si>
    <t>k11118</t>
  </si>
  <si>
    <t>keltainen</t>
  </si>
  <si>
    <t>rikki</t>
  </si>
  <si>
    <t>kynä</t>
  </si>
  <si>
    <t>paperi</t>
  </si>
  <si>
    <t>k11119</t>
  </si>
  <si>
    <t>musta</t>
  </si>
  <si>
    <t>lautanen</t>
  </si>
  <si>
    <t>keittiö</t>
  </si>
  <si>
    <t>k11120</t>
  </si>
  <si>
    <t>valkoinen</t>
  </si>
  <si>
    <t>puukko</t>
  </si>
  <si>
    <t>k11121</t>
  </si>
  <si>
    <t>harmaa</t>
  </si>
  <si>
    <t>tuoli</t>
  </si>
  <si>
    <t>huonekalu</t>
  </si>
  <si>
    <t>k11122</t>
  </si>
  <si>
    <t>pöytä</t>
  </si>
  <si>
    <t>k11123</t>
  </si>
  <si>
    <t>jakkara</t>
  </si>
  <si>
    <t>k11124</t>
  </si>
  <si>
    <t>matto</t>
  </si>
  <si>
    <t>k11125</t>
  </si>
  <si>
    <t>liina</t>
  </si>
  <si>
    <t>vuodevaate</t>
  </si>
  <si>
    <t>k11126</t>
  </si>
  <si>
    <t>tyyny</t>
  </si>
  <si>
    <t>k11127</t>
  </si>
  <si>
    <t>peitto</t>
  </si>
  <si>
    <t>k11128</t>
  </si>
  <si>
    <t>nenäliina</t>
  </si>
  <si>
    <t>hygienia</t>
  </si>
  <si>
    <t>k11129</t>
  </si>
  <si>
    <t>kellertävä</t>
  </si>
  <si>
    <t>k11130</t>
  </si>
  <si>
    <t>kalpea</t>
  </si>
  <si>
    <t>pyyhe</t>
  </si>
  <si>
    <t>k11131</t>
  </si>
  <si>
    <t>hohtava</t>
  </si>
  <si>
    <t>Hae funktiolla tuotekoodi, väri ja hinta</t>
  </si>
  <si>
    <t>Teet siis saman funktion kolmesti, haet tuotenimen avulla koodin, värin ja hinnan</t>
  </si>
  <si>
    <t>B10&lt;&gt;A5</t>
  </si>
  <si>
    <t>B10=""</t>
  </si>
  <si>
    <t>B10&lt;K8</t>
  </si>
  <si>
    <t>Funktiovertailua, Laske- funktiot ja summa-funktiot</t>
  </si>
  <si>
    <t>https://www.youtube.com/playlist?list=PLg3sB5FRHYWwWK3rfde5aoLy7ObFUiXW1</t>
  </si>
  <si>
    <t>Montako tietoa on laitettu E- sarakkeeseen?</t>
  </si>
  <si>
    <t>Kuinka monelta myyjältä puuttuu tieto kokonaan, E-sarake</t>
  </si>
  <si>
    <t>Myyntien: Maksimi eli suurin</t>
  </si>
  <si>
    <t>Max</t>
  </si>
  <si>
    <t>Min</t>
  </si>
  <si>
    <t>Keskiarvo</t>
  </si>
  <si>
    <t>Myyntien Minimi eli pienin</t>
  </si>
  <si>
    <t>Myyntien Keskiarvo-myynti</t>
  </si>
  <si>
    <t>Laske itse</t>
  </si>
  <si>
    <t>Video 6</t>
  </si>
  <si>
    <t>Valmiit, katso</t>
  </si>
  <si>
    <t>Tehtävä</t>
  </si>
  <si>
    <t>Montako luku / numero- vastausta on E- sarakkeessa?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</si>
</sst>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MS Sans Serif"/>
    </font>
    <font>
      <b/>
      <sz val="14"/>
      <name val="Calibri"/>
      <family val="2"/>
      <scheme val="minor"/>
    </font>
    <font>
      <b/>
      <sz val="10"/>
      <name val="MS Sans Serif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19" fillId="0" borderId="0"/>
    <xf numFmtId="0" fontId="22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0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left"/>
    </xf>
    <xf numFmtId="0" fontId="5" fillId="0" borderId="0" xfId="1" applyProtection="1">
      <protection locked="0"/>
    </xf>
    <xf numFmtId="0" fontId="7" fillId="0" borderId="0" xfId="1" applyFont="1" applyProtection="1">
      <protection locked="0"/>
    </xf>
    <xf numFmtId="0" fontId="6" fillId="0" borderId="0" xfId="1" applyFont="1" applyBorder="1" applyProtection="1">
      <protection locked="0"/>
    </xf>
    <xf numFmtId="0" fontId="5" fillId="0" borderId="0" xfId="1" applyBorder="1" applyProtection="1">
      <protection locked="0"/>
    </xf>
    <xf numFmtId="0" fontId="6" fillId="0" borderId="0" xfId="1" applyFont="1" applyProtection="1">
      <protection locked="0"/>
    </xf>
    <xf numFmtId="0" fontId="6" fillId="0" borderId="7" xfId="1" applyFont="1" applyBorder="1" applyProtection="1">
      <protection locked="0"/>
    </xf>
    <xf numFmtId="0" fontId="6" fillId="0" borderId="8" xfId="1" applyFont="1" applyBorder="1" applyProtection="1">
      <protection locked="0"/>
    </xf>
    <xf numFmtId="0" fontId="5" fillId="0" borderId="8" xfId="1" applyBorder="1" applyProtection="1">
      <protection locked="0"/>
    </xf>
    <xf numFmtId="0" fontId="5" fillId="0" borderId="9" xfId="1" applyBorder="1" applyProtection="1">
      <protection locked="0"/>
    </xf>
    <xf numFmtId="0" fontId="6" fillId="0" borderId="12" xfId="1" applyFont="1" applyBorder="1" applyProtection="1">
      <protection locked="0"/>
    </xf>
    <xf numFmtId="0" fontId="6" fillId="0" borderId="5" xfId="1" applyFont="1" applyBorder="1" applyProtection="1">
      <protection locked="0"/>
    </xf>
    <xf numFmtId="0" fontId="5" fillId="0" borderId="5" xfId="1" applyBorder="1" applyProtection="1">
      <protection locked="0"/>
    </xf>
    <xf numFmtId="0" fontId="5" fillId="0" borderId="13" xfId="1" applyBorder="1" applyProtection="1">
      <protection locked="0"/>
    </xf>
    <xf numFmtId="0" fontId="5" fillId="0" borderId="0" xfId="1"/>
    <xf numFmtId="0" fontId="8" fillId="0" borderId="6" xfId="1" applyFont="1" applyBorder="1" applyProtection="1">
      <protection locked="0"/>
    </xf>
    <xf numFmtId="0" fontId="8" fillId="0" borderId="14" xfId="1" applyFont="1" applyBorder="1" applyProtection="1">
      <protection locked="0"/>
    </xf>
    <xf numFmtId="0" fontId="7" fillId="4" borderId="15" xfId="1" applyFont="1" applyFill="1" applyBorder="1" applyAlignment="1" applyProtection="1">
      <alignment horizontal="center"/>
      <protection locked="0"/>
    </xf>
    <xf numFmtId="0" fontId="9" fillId="5" borderId="0" xfId="1" applyFont="1" applyFill="1" applyProtection="1"/>
    <xf numFmtId="0" fontId="10" fillId="0" borderId="0" xfId="2"/>
    <xf numFmtId="0" fontId="11" fillId="6" borderId="0" xfId="2" applyFont="1" applyFill="1"/>
    <xf numFmtId="0" fontId="10" fillId="6" borderId="0" xfId="2" applyFill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8" fillId="0" borderId="0" xfId="2" applyFont="1"/>
    <xf numFmtId="0" fontId="6" fillId="0" borderId="0" xfId="3" applyFont="1" applyFill="1" applyBorder="1"/>
    <xf numFmtId="0" fontId="19" fillId="0" borderId="0" xfId="3"/>
    <xf numFmtId="0" fontId="6" fillId="0" borderId="0" xfId="3" applyFont="1"/>
    <xf numFmtId="0" fontId="6" fillId="0" borderId="0" xfId="3" applyFont="1" applyAlignment="1">
      <alignment horizontal="right"/>
    </xf>
    <xf numFmtId="0" fontId="6" fillId="5" borderId="0" xfId="3" applyFont="1" applyFill="1"/>
    <xf numFmtId="0" fontId="19" fillId="5" borderId="0" xfId="3" applyFill="1"/>
    <xf numFmtId="0" fontId="19" fillId="4" borderId="0" xfId="3" applyFill="1"/>
    <xf numFmtId="0" fontId="8" fillId="0" borderId="0" xfId="3" applyFont="1"/>
    <xf numFmtId="0" fontId="8" fillId="0" borderId="15" xfId="3" applyFont="1" applyBorder="1"/>
    <xf numFmtId="0" fontId="9" fillId="5" borderId="0" xfId="3" applyFont="1" applyFill="1"/>
    <xf numFmtId="0" fontId="6" fillId="0" borderId="1" xfId="3" applyFont="1" applyBorder="1" applyAlignment="1">
      <alignment wrapText="1"/>
    </xf>
    <xf numFmtId="0" fontId="6" fillId="4" borderId="1" xfId="3" applyFont="1" applyFill="1" applyBorder="1" applyAlignment="1">
      <alignment wrapText="1"/>
    </xf>
    <xf numFmtId="0" fontId="6" fillId="5" borderId="1" xfId="3" applyFont="1" applyFill="1" applyBorder="1"/>
    <xf numFmtId="0" fontId="5" fillId="0" borderId="1" xfId="3" applyFont="1" applyBorder="1"/>
    <xf numFmtId="14" fontId="19" fillId="0" borderId="1" xfId="3" applyNumberFormat="1" applyBorder="1"/>
    <xf numFmtId="0" fontId="5" fillId="0" borderId="1" xfId="3" applyFont="1" applyFill="1" applyBorder="1"/>
    <xf numFmtId="0" fontId="19" fillId="0" borderId="1" xfId="3" applyBorder="1"/>
    <xf numFmtId="164" fontId="5" fillId="0" borderId="1" xfId="3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1" fillId="0" borderId="0" xfId="0" applyFont="1"/>
    <xf numFmtId="0" fontId="22" fillId="0" borderId="1" xfId="4" applyBorder="1"/>
    <xf numFmtId="0" fontId="1" fillId="7" borderId="0" xfId="0" applyFont="1" applyFill="1" applyAlignment="1">
      <alignment horizontal="left"/>
    </xf>
    <xf numFmtId="0" fontId="1" fillId="7" borderId="0" xfId="0" applyFont="1" applyFill="1"/>
    <xf numFmtId="0" fontId="23" fillId="0" borderId="0" xfId="0" applyFont="1"/>
    <xf numFmtId="0" fontId="24" fillId="0" borderId="1" xfId="4" applyFont="1" applyBorder="1" applyAlignment="1"/>
    <xf numFmtId="0" fontId="1" fillId="0" borderId="5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0" fillId="0" borderId="5" xfId="0" applyBorder="1" applyAlignment="1">
      <alignment horizontal="center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8" xfId="1" applyFont="1" applyFill="1" applyBorder="1" applyAlignment="1" applyProtection="1">
      <alignment horizontal="left" vertical="top" wrapText="1"/>
      <protection locked="0"/>
    </xf>
    <xf numFmtId="0" fontId="6" fillId="2" borderId="9" xfId="1" applyFont="1" applyFill="1" applyBorder="1" applyAlignment="1" applyProtection="1">
      <alignment horizontal="left" vertical="top" wrapText="1"/>
      <protection locked="0"/>
    </xf>
    <xf numFmtId="0" fontId="6" fillId="2" borderId="10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</cellXfs>
  <cellStyles count="5">
    <cellStyle name="Hyperlinkki" xfId="4" builtinId="8"/>
    <cellStyle name="Normaali" xfId="0" builtinId="0"/>
    <cellStyle name="Normaali 2" xfId="1" xr:uid="{6E278CE7-5793-447A-B3CA-BA4FED51838F}"/>
    <cellStyle name="Normaali 3" xfId="2" xr:uid="{722C2AD6-9223-4C00-B460-EA13386AED8B}"/>
    <cellStyle name="Normaali 4" xfId="3" xr:uid="{2960235F-33B5-4985-963F-5C3ABFE28E4C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47623</xdr:colOff>
      <xdr:row>33</xdr:row>
      <xdr:rowOff>180975</xdr:rowOff>
    </xdr:from>
    <xdr:to>
      <xdr:col>9</xdr:col>
      <xdr:colOff>3190875</xdr:colOff>
      <xdr:row>35</xdr:row>
      <xdr:rowOff>76200</xdr:rowOff>
    </xdr:to>
    <xdr:sp macro="" textlink="">
      <xdr:nvSpPr>
        <xdr:cNvPr id="71" name="Suorakulmio 70">
          <a:extLst>
            <a:ext uri="{FF2B5EF4-FFF2-40B4-BE49-F238E27FC236}">
              <a16:creationId xmlns:a16="http://schemas.microsoft.com/office/drawing/2014/main" id="{416CFDAC-566A-4E22-AE37-B6AE92F5A00A}"/>
            </a:ext>
          </a:extLst>
        </xdr:cNvPr>
        <xdr:cNvSpPr/>
      </xdr:nvSpPr>
      <xdr:spPr>
        <a:xfrm>
          <a:off x="7029448" y="6448425"/>
          <a:ext cx="3143252" cy="333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Pivot</a:t>
          </a:r>
          <a:r>
            <a:rPr lang="fi-FI" sz="1200" b="1" baseline="0">
              <a:solidFill>
                <a:srgbClr val="000000"/>
              </a:solidFill>
            </a:rPr>
            <a:t> = Pikalaskenta = 2 hiiren vetoa, valmis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28573</xdr:colOff>
      <xdr:row>35</xdr:row>
      <xdr:rowOff>95250</xdr:rowOff>
    </xdr:from>
    <xdr:to>
      <xdr:col>9</xdr:col>
      <xdr:colOff>3400424</xdr:colOff>
      <xdr:row>44</xdr:row>
      <xdr:rowOff>38100</xdr:rowOff>
    </xdr:to>
    <xdr:sp macro="" textlink="">
      <xdr:nvSpPr>
        <xdr:cNvPr id="72" name="Suorakulmio 71">
          <a:extLst>
            <a:ext uri="{FF2B5EF4-FFF2-40B4-BE49-F238E27FC236}">
              <a16:creationId xmlns:a16="http://schemas.microsoft.com/office/drawing/2014/main" id="{23C14138-8279-4314-981C-0C824EEADB60}"/>
            </a:ext>
          </a:extLst>
        </xdr:cNvPr>
        <xdr:cNvSpPr/>
      </xdr:nvSpPr>
      <xdr:spPr>
        <a:xfrm>
          <a:off x="7010398" y="6800850"/>
          <a:ext cx="3371851" cy="1657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Kaikkien myyjien myynnit myyjäkohtaisesti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Kaikkien tuotteiden</a:t>
          </a:r>
          <a:r>
            <a:rPr lang="fi-FI" sz="1200" b="1" baseline="0">
              <a:solidFill>
                <a:srgbClr val="000000"/>
              </a:solidFill>
            </a:rPr>
            <a:t> myynnit tuotekohtaisesti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Kaikki ostot asiakaskohtaisesti yms</a:t>
          </a:r>
        </a:p>
        <a:p>
          <a:pPr algn="l"/>
          <a:endParaRPr lang="fi-FI" sz="1200" b="1" baseline="0">
            <a:solidFill>
              <a:srgbClr val="000000"/>
            </a:solidFill>
          </a:endParaRPr>
        </a:p>
        <a:p>
          <a:pPr algn="l"/>
          <a:r>
            <a:rPr lang="fi-FI" sz="1200" b="1" baseline="0">
              <a:solidFill>
                <a:srgbClr val="000000"/>
              </a:solidFill>
            </a:rPr>
            <a:t>Pivotilla voi laskea: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solumääriä 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ja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lukujen yhteenlaskua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990600</xdr:colOff>
      <xdr:row>33</xdr:row>
      <xdr:rowOff>152400</xdr:rowOff>
    </xdr:from>
    <xdr:to>
      <xdr:col>9</xdr:col>
      <xdr:colOff>3457575</xdr:colOff>
      <xdr:row>44</xdr:row>
      <xdr:rowOff>133350</xdr:rowOff>
    </xdr:to>
    <xdr:sp macro="" textlink="">
      <xdr:nvSpPr>
        <xdr:cNvPr id="73" name="Suorakulmio 72">
          <a:extLst>
            <a:ext uri="{FF2B5EF4-FFF2-40B4-BE49-F238E27FC236}">
              <a16:creationId xmlns:a16="http://schemas.microsoft.com/office/drawing/2014/main" id="{20E8CE38-F6A7-48C6-9451-0EE06837BA1F}"/>
            </a:ext>
          </a:extLst>
        </xdr:cNvPr>
        <xdr:cNvSpPr/>
      </xdr:nvSpPr>
      <xdr:spPr>
        <a:xfrm>
          <a:off x="6934200" y="6419850"/>
          <a:ext cx="3505200" cy="2133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190500</xdr:colOff>
      <xdr:row>19</xdr:row>
      <xdr:rowOff>123825</xdr:rowOff>
    </xdr:from>
    <xdr:to>
      <xdr:col>8</xdr:col>
      <xdr:colOff>695325</xdr:colOff>
      <xdr:row>23</xdr:row>
      <xdr:rowOff>218754</xdr:rowOff>
    </xdr:to>
    <xdr:sp macro="" textlink="">
      <xdr:nvSpPr>
        <xdr:cNvPr id="6" name="Vapaamuotoinen: Muoto 5">
          <a:extLst>
            <a:ext uri="{FF2B5EF4-FFF2-40B4-BE49-F238E27FC236}">
              <a16:creationId xmlns:a16="http://schemas.microsoft.com/office/drawing/2014/main" id="{2D79D863-D7AF-4886-980B-A15E23515909}"/>
            </a:ext>
          </a:extLst>
        </xdr:cNvPr>
        <xdr:cNvSpPr/>
      </xdr:nvSpPr>
      <xdr:spPr>
        <a:xfrm>
          <a:off x="2933700" y="4143375"/>
          <a:ext cx="3705225" cy="914079"/>
        </a:xfrm>
        <a:custGeom>
          <a:avLst/>
          <a:gdLst>
            <a:gd name="connsiteX0" fmla="*/ 4314825 w 4314825"/>
            <a:gd name="connsiteY0" fmla="*/ 0 h 1409700"/>
            <a:gd name="connsiteX1" fmla="*/ 3790950 w 4314825"/>
            <a:gd name="connsiteY1" fmla="*/ 9525 h 1409700"/>
            <a:gd name="connsiteX2" fmla="*/ 3248025 w 4314825"/>
            <a:gd name="connsiteY2" fmla="*/ 1409700 h 1409700"/>
            <a:gd name="connsiteX3" fmla="*/ 0 w 4314825"/>
            <a:gd name="connsiteY3" fmla="*/ 1362075 h 1409700"/>
            <a:gd name="connsiteX4" fmla="*/ 19050 w 4314825"/>
            <a:gd name="connsiteY4" fmla="*/ 942975 h 1409700"/>
            <a:gd name="connsiteX0" fmla="*/ 4314825 w 4314825"/>
            <a:gd name="connsiteY0" fmla="*/ 0 h 1409700"/>
            <a:gd name="connsiteX1" fmla="*/ 3642163 w 4314825"/>
            <a:gd name="connsiteY1" fmla="*/ 64 h 1409700"/>
            <a:gd name="connsiteX2" fmla="*/ 3248025 w 4314825"/>
            <a:gd name="connsiteY2" fmla="*/ 1409700 h 1409700"/>
            <a:gd name="connsiteX3" fmla="*/ 0 w 4314825"/>
            <a:gd name="connsiteY3" fmla="*/ 1362075 h 1409700"/>
            <a:gd name="connsiteX4" fmla="*/ 19050 w 4314825"/>
            <a:gd name="connsiteY4" fmla="*/ 942975 h 1409700"/>
            <a:gd name="connsiteX0" fmla="*/ 4314825 w 4314825"/>
            <a:gd name="connsiteY0" fmla="*/ 0 h 1532694"/>
            <a:gd name="connsiteX1" fmla="*/ 3642163 w 4314825"/>
            <a:gd name="connsiteY1" fmla="*/ 64 h 1532694"/>
            <a:gd name="connsiteX2" fmla="*/ 3238725 w 4314825"/>
            <a:gd name="connsiteY2" fmla="*/ 1532694 h 1532694"/>
            <a:gd name="connsiteX3" fmla="*/ 0 w 4314825"/>
            <a:gd name="connsiteY3" fmla="*/ 1362075 h 1532694"/>
            <a:gd name="connsiteX4" fmla="*/ 19050 w 4314825"/>
            <a:gd name="connsiteY4" fmla="*/ 942975 h 1532694"/>
            <a:gd name="connsiteX0" fmla="*/ 4324124 w 4324124"/>
            <a:gd name="connsiteY0" fmla="*/ 0 h 1541835"/>
            <a:gd name="connsiteX1" fmla="*/ 3651462 w 4324124"/>
            <a:gd name="connsiteY1" fmla="*/ 64 h 1541835"/>
            <a:gd name="connsiteX2" fmla="*/ 3248024 w 4324124"/>
            <a:gd name="connsiteY2" fmla="*/ 1532694 h 1541835"/>
            <a:gd name="connsiteX3" fmla="*/ 0 w 4324124"/>
            <a:gd name="connsiteY3" fmla="*/ 1541835 h 1541835"/>
            <a:gd name="connsiteX4" fmla="*/ 28349 w 4324124"/>
            <a:gd name="connsiteY4" fmla="*/ 942975 h 1541835"/>
            <a:gd name="connsiteX0" fmla="*/ 4324124 w 4324124"/>
            <a:gd name="connsiteY0" fmla="*/ 0 h 1541835"/>
            <a:gd name="connsiteX1" fmla="*/ 3651462 w 4324124"/>
            <a:gd name="connsiteY1" fmla="*/ 64 h 1541835"/>
            <a:gd name="connsiteX2" fmla="*/ 3248024 w 4324124"/>
            <a:gd name="connsiteY2" fmla="*/ 1532694 h 1541835"/>
            <a:gd name="connsiteX3" fmla="*/ 0 w 4324124"/>
            <a:gd name="connsiteY3" fmla="*/ 1541835 h 1541835"/>
            <a:gd name="connsiteX4" fmla="*/ 28348 w 4324124"/>
            <a:gd name="connsiteY4" fmla="*/ 557381 h 15418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324124" h="1541835">
              <a:moveTo>
                <a:pt x="4324124" y="0"/>
              </a:moveTo>
              <a:lnTo>
                <a:pt x="3651462" y="64"/>
              </a:lnTo>
              <a:lnTo>
                <a:pt x="3248024" y="1532694"/>
              </a:lnTo>
              <a:lnTo>
                <a:pt x="0" y="1541835"/>
              </a:lnTo>
              <a:cubicBezTo>
                <a:pt x="9450" y="1342215"/>
                <a:pt x="18898" y="757001"/>
                <a:pt x="28348" y="557381"/>
              </a:cubicBez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8</xdr:col>
      <xdr:colOff>704850</xdr:colOff>
      <xdr:row>14</xdr:row>
      <xdr:rowOff>66676</xdr:rowOff>
    </xdr:from>
    <xdr:to>
      <xdr:col>8</xdr:col>
      <xdr:colOff>1009650</xdr:colOff>
      <xdr:row>25</xdr:row>
      <xdr:rowOff>57150</xdr:rowOff>
    </xdr:to>
    <xdr:sp macro="" textlink="">
      <xdr:nvSpPr>
        <xdr:cNvPr id="24" name="Vasen hakasulje 23">
          <a:extLst>
            <a:ext uri="{FF2B5EF4-FFF2-40B4-BE49-F238E27FC236}">
              <a16:creationId xmlns:a16="http://schemas.microsoft.com/office/drawing/2014/main" id="{1D3D3F6D-3B27-4CF4-9DD6-75808E88CF8A}"/>
            </a:ext>
          </a:extLst>
        </xdr:cNvPr>
        <xdr:cNvSpPr/>
      </xdr:nvSpPr>
      <xdr:spPr>
        <a:xfrm>
          <a:off x="6648450" y="3133726"/>
          <a:ext cx="304800" cy="2257424"/>
        </a:xfrm>
        <a:prstGeom prst="leftBracket">
          <a:avLst/>
        </a:prstGeom>
        <a:noFill/>
        <a:ln w="38100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381000</xdr:colOff>
      <xdr:row>22</xdr:row>
      <xdr:rowOff>40187</xdr:rowOff>
    </xdr:from>
    <xdr:to>
      <xdr:col>8</xdr:col>
      <xdr:colOff>904875</xdr:colOff>
      <xdr:row>26</xdr:row>
      <xdr:rowOff>188594</xdr:rowOff>
    </xdr:to>
    <xdr:sp macro="" textlink="">
      <xdr:nvSpPr>
        <xdr:cNvPr id="74" name="Vapaamuotoinen: Muoto 73">
          <a:extLst>
            <a:ext uri="{FF2B5EF4-FFF2-40B4-BE49-F238E27FC236}">
              <a16:creationId xmlns:a16="http://schemas.microsoft.com/office/drawing/2014/main" id="{0454DB98-84FF-4727-8CE1-957DD5F11B06}"/>
            </a:ext>
          </a:extLst>
        </xdr:cNvPr>
        <xdr:cNvSpPr/>
      </xdr:nvSpPr>
      <xdr:spPr>
        <a:xfrm flipV="1">
          <a:off x="561975" y="4631237"/>
          <a:ext cx="6286500" cy="1139007"/>
        </a:xfrm>
        <a:custGeom>
          <a:avLst/>
          <a:gdLst>
            <a:gd name="connsiteX0" fmla="*/ 4314825 w 4314825"/>
            <a:gd name="connsiteY0" fmla="*/ 0 h 1409700"/>
            <a:gd name="connsiteX1" fmla="*/ 3790950 w 4314825"/>
            <a:gd name="connsiteY1" fmla="*/ 9525 h 1409700"/>
            <a:gd name="connsiteX2" fmla="*/ 3248025 w 4314825"/>
            <a:gd name="connsiteY2" fmla="*/ 1409700 h 1409700"/>
            <a:gd name="connsiteX3" fmla="*/ 0 w 4314825"/>
            <a:gd name="connsiteY3" fmla="*/ 1362075 h 1409700"/>
            <a:gd name="connsiteX4" fmla="*/ 19050 w 4314825"/>
            <a:gd name="connsiteY4" fmla="*/ 942975 h 1409700"/>
            <a:gd name="connsiteX0" fmla="*/ 4314825 w 4314825"/>
            <a:gd name="connsiteY0" fmla="*/ 0 h 1409700"/>
            <a:gd name="connsiteX1" fmla="*/ 3790950 w 4314825"/>
            <a:gd name="connsiteY1" fmla="*/ 9525 h 1409700"/>
            <a:gd name="connsiteX2" fmla="*/ 3248025 w 4314825"/>
            <a:gd name="connsiteY2" fmla="*/ 1409700 h 1409700"/>
            <a:gd name="connsiteX3" fmla="*/ 0 w 4314825"/>
            <a:gd name="connsiteY3" fmla="*/ 1362075 h 1409700"/>
            <a:gd name="connsiteX4" fmla="*/ 32125 w 4314825"/>
            <a:gd name="connsiteY4" fmla="*/ 167166 h 1409700"/>
            <a:gd name="connsiteX0" fmla="*/ 4314825 w 4314825"/>
            <a:gd name="connsiteY0" fmla="*/ 0 h 1409700"/>
            <a:gd name="connsiteX1" fmla="*/ 4078605 w 4314825"/>
            <a:gd name="connsiteY1" fmla="*/ 28447 h 1409700"/>
            <a:gd name="connsiteX2" fmla="*/ 3248025 w 4314825"/>
            <a:gd name="connsiteY2" fmla="*/ 1409700 h 1409700"/>
            <a:gd name="connsiteX3" fmla="*/ 0 w 4314825"/>
            <a:gd name="connsiteY3" fmla="*/ 1362075 h 1409700"/>
            <a:gd name="connsiteX4" fmla="*/ 32125 w 4314825"/>
            <a:gd name="connsiteY4" fmla="*/ 167166 h 1409700"/>
            <a:gd name="connsiteX0" fmla="*/ 4314825 w 4314825"/>
            <a:gd name="connsiteY0" fmla="*/ 0 h 1409700"/>
            <a:gd name="connsiteX1" fmla="*/ 4078605 w 4314825"/>
            <a:gd name="connsiteY1" fmla="*/ 28447 h 1409700"/>
            <a:gd name="connsiteX2" fmla="*/ 3640282 w 4314825"/>
            <a:gd name="connsiteY2" fmla="*/ 1409700 h 1409700"/>
            <a:gd name="connsiteX3" fmla="*/ 0 w 4314825"/>
            <a:gd name="connsiteY3" fmla="*/ 1362075 h 1409700"/>
            <a:gd name="connsiteX4" fmla="*/ 32125 w 4314825"/>
            <a:gd name="connsiteY4" fmla="*/ 167166 h 1409700"/>
            <a:gd name="connsiteX0" fmla="*/ 4314825 w 4314825"/>
            <a:gd name="connsiteY0" fmla="*/ 0 h 14272970"/>
            <a:gd name="connsiteX1" fmla="*/ 4078605 w 4314825"/>
            <a:gd name="connsiteY1" fmla="*/ 28447 h 14272970"/>
            <a:gd name="connsiteX2" fmla="*/ 3640282 w 4314825"/>
            <a:gd name="connsiteY2" fmla="*/ 1409700 h 14272970"/>
            <a:gd name="connsiteX3" fmla="*/ 0 w 4314825"/>
            <a:gd name="connsiteY3" fmla="*/ 1362075 h 14272970"/>
            <a:gd name="connsiteX4" fmla="*/ 77889 w 4314825"/>
            <a:gd name="connsiteY4" fmla="*/ 14264459 h 14272970"/>
            <a:gd name="connsiteX0" fmla="*/ 4314825 w 4314825"/>
            <a:gd name="connsiteY0" fmla="*/ 0 h 35120151"/>
            <a:gd name="connsiteX1" fmla="*/ 4078605 w 4314825"/>
            <a:gd name="connsiteY1" fmla="*/ 28447 h 35120151"/>
            <a:gd name="connsiteX2" fmla="*/ 3640282 w 4314825"/>
            <a:gd name="connsiteY2" fmla="*/ 1409700 h 35120151"/>
            <a:gd name="connsiteX3" fmla="*/ 0 w 4314825"/>
            <a:gd name="connsiteY3" fmla="*/ 1362075 h 35120151"/>
            <a:gd name="connsiteX4" fmla="*/ 19051 w 4314825"/>
            <a:gd name="connsiteY4" fmla="*/ 35116729 h 351201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314825" h="35120151">
              <a:moveTo>
                <a:pt x="4314825" y="0"/>
              </a:moveTo>
              <a:lnTo>
                <a:pt x="4078605" y="28447"/>
              </a:lnTo>
              <a:lnTo>
                <a:pt x="3640282" y="1409700"/>
              </a:lnTo>
              <a:lnTo>
                <a:pt x="0" y="1362075"/>
              </a:lnTo>
              <a:cubicBezTo>
                <a:pt x="10708" y="963772"/>
                <a:pt x="8343" y="35515032"/>
                <a:pt x="19051" y="35116729"/>
              </a:cubicBez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581025</xdr:colOff>
      <xdr:row>45</xdr:row>
      <xdr:rowOff>133350</xdr:rowOff>
    </xdr:from>
    <xdr:to>
      <xdr:col>6</xdr:col>
      <xdr:colOff>742950</xdr:colOff>
      <xdr:row>47</xdr:row>
      <xdr:rowOff>19050</xdr:rowOff>
    </xdr:to>
    <xdr:sp macro="" textlink="">
      <xdr:nvSpPr>
        <xdr:cNvPr id="25" name="Vapaamuotoinen: Muoto 24">
          <a:extLst>
            <a:ext uri="{FF2B5EF4-FFF2-40B4-BE49-F238E27FC236}">
              <a16:creationId xmlns:a16="http://schemas.microsoft.com/office/drawing/2014/main" id="{5C7C64A3-FEB1-4F5B-995B-F67B0B7B21E7}"/>
            </a:ext>
          </a:extLst>
        </xdr:cNvPr>
        <xdr:cNvSpPr/>
      </xdr:nvSpPr>
      <xdr:spPr>
        <a:xfrm>
          <a:off x="1676400" y="9791700"/>
          <a:ext cx="3648075" cy="266700"/>
        </a:xfrm>
        <a:custGeom>
          <a:avLst/>
          <a:gdLst>
            <a:gd name="connsiteX0" fmla="*/ 3648075 w 3648075"/>
            <a:gd name="connsiteY0" fmla="*/ 266700 h 266700"/>
            <a:gd name="connsiteX1" fmla="*/ 0 w 3648075"/>
            <a:gd name="connsiteY1" fmla="*/ 266700 h 266700"/>
            <a:gd name="connsiteX2" fmla="*/ 9525 w 3648075"/>
            <a:gd name="connsiteY2" fmla="*/ 0 h 266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48075" h="266700">
              <a:moveTo>
                <a:pt x="3648075" y="266700"/>
              </a:moveTo>
              <a:lnTo>
                <a:pt x="0" y="266700"/>
              </a:lnTo>
              <a:lnTo>
                <a:pt x="9525" y="0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771525</xdr:colOff>
      <xdr:row>6</xdr:row>
      <xdr:rowOff>247650</xdr:rowOff>
    </xdr:from>
    <xdr:to>
      <xdr:col>12</xdr:col>
      <xdr:colOff>400050</xdr:colOff>
      <xdr:row>13</xdr:row>
      <xdr:rowOff>142875</xdr:rowOff>
    </xdr:to>
    <xdr:sp macro="" textlink="">
      <xdr:nvSpPr>
        <xdr:cNvPr id="2" name="Vapaamuotoinen: Muoto 1">
          <a:extLst>
            <a:ext uri="{FF2B5EF4-FFF2-40B4-BE49-F238E27FC236}">
              <a16:creationId xmlns:a16="http://schemas.microsoft.com/office/drawing/2014/main" id="{34B9334E-62AE-49F5-BB32-868E0A9E67B2}"/>
            </a:ext>
          </a:extLst>
        </xdr:cNvPr>
        <xdr:cNvSpPr/>
      </xdr:nvSpPr>
      <xdr:spPr>
        <a:xfrm>
          <a:off x="2457450" y="1495425"/>
          <a:ext cx="10210800" cy="1438275"/>
        </a:xfrm>
        <a:custGeom>
          <a:avLst/>
          <a:gdLst>
            <a:gd name="connsiteX0" fmla="*/ 0 w 10210800"/>
            <a:gd name="connsiteY0" fmla="*/ 28575 h 1438275"/>
            <a:gd name="connsiteX1" fmla="*/ 3228975 w 10210800"/>
            <a:gd name="connsiteY1" fmla="*/ 0 h 1438275"/>
            <a:gd name="connsiteX2" fmla="*/ 3228975 w 10210800"/>
            <a:gd name="connsiteY2" fmla="*/ 447675 h 1438275"/>
            <a:gd name="connsiteX3" fmla="*/ 10201275 w 10210800"/>
            <a:gd name="connsiteY3" fmla="*/ 581025 h 1438275"/>
            <a:gd name="connsiteX4" fmla="*/ 10210800 w 10210800"/>
            <a:gd name="connsiteY4" fmla="*/ 1438275 h 14382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10800" h="1438275">
              <a:moveTo>
                <a:pt x="0" y="28575"/>
              </a:moveTo>
              <a:lnTo>
                <a:pt x="3228975" y="0"/>
              </a:lnTo>
              <a:lnTo>
                <a:pt x="3228975" y="447675"/>
              </a:lnTo>
              <a:lnTo>
                <a:pt x="10201275" y="581025"/>
              </a:lnTo>
              <a:lnTo>
                <a:pt x="10210800" y="1438275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466725</xdr:colOff>
      <xdr:row>24</xdr:row>
      <xdr:rowOff>19050</xdr:rowOff>
    </xdr:from>
    <xdr:to>
      <xdr:col>9</xdr:col>
      <xdr:colOff>2200058</xdr:colOff>
      <xdr:row>28</xdr:row>
      <xdr:rowOff>28479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81905FA-9F8F-4E16-A628-AF9CEBFC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4733925"/>
          <a:ext cx="1733333" cy="771429"/>
        </a:xfrm>
        <a:prstGeom prst="rect">
          <a:avLst/>
        </a:prstGeom>
      </xdr:spPr>
    </xdr:pic>
    <xdr:clientData/>
  </xdr:twoCellAnchor>
  <xdr:twoCellAnchor>
    <xdr:from>
      <xdr:col>9</xdr:col>
      <xdr:colOff>3028949</xdr:colOff>
      <xdr:row>23</xdr:row>
      <xdr:rowOff>104776</xdr:rowOff>
    </xdr:from>
    <xdr:to>
      <xdr:col>15</xdr:col>
      <xdr:colOff>495300</xdr:colOff>
      <xdr:row>25</xdr:row>
      <xdr:rowOff>66676</xdr:rowOff>
    </xdr:to>
    <xdr:sp macro="" textlink="">
      <xdr:nvSpPr>
        <xdr:cNvPr id="3" name="Suorakulmio 2">
          <a:extLst>
            <a:ext uri="{FF2B5EF4-FFF2-40B4-BE49-F238E27FC236}">
              <a16:creationId xmlns:a16="http://schemas.microsoft.com/office/drawing/2014/main" id="{6D8C5543-3F88-4DA1-B4D8-9ED85528D9DC}"/>
            </a:ext>
          </a:extLst>
        </xdr:cNvPr>
        <xdr:cNvSpPr/>
      </xdr:nvSpPr>
      <xdr:spPr>
        <a:xfrm>
          <a:off x="10010774" y="4629151"/>
          <a:ext cx="3933826" cy="342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Jokin</a:t>
          </a:r>
          <a:r>
            <a:rPr lang="fi-FI" sz="1200" b="1" baseline="0">
              <a:solidFill>
                <a:srgbClr val="000000"/>
              </a:solidFill>
            </a:rPr>
            <a:t> kaava joka tuo lopputuloksen näkökulmasta 1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76199</xdr:colOff>
      <xdr:row>23</xdr:row>
      <xdr:rowOff>76200</xdr:rowOff>
    </xdr:from>
    <xdr:to>
      <xdr:col>3</xdr:col>
      <xdr:colOff>571500</xdr:colOff>
      <xdr:row>25</xdr:row>
      <xdr:rowOff>47625</xdr:rowOff>
    </xdr:to>
    <xdr:sp macro="" textlink="">
      <xdr:nvSpPr>
        <xdr:cNvPr id="4" name="Suorakulmio 3">
          <a:extLst>
            <a:ext uri="{FF2B5EF4-FFF2-40B4-BE49-F238E27FC236}">
              <a16:creationId xmlns:a16="http://schemas.microsoft.com/office/drawing/2014/main" id="{80513979-AC9F-4A42-B536-0F8922019D94}"/>
            </a:ext>
          </a:extLst>
        </xdr:cNvPr>
        <xdr:cNvSpPr/>
      </xdr:nvSpPr>
      <xdr:spPr>
        <a:xfrm>
          <a:off x="1171574" y="4600575"/>
          <a:ext cx="1085851" cy="352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Jos- funktio</a:t>
          </a:r>
        </a:p>
      </xdr:txBody>
    </xdr:sp>
    <xdr:clientData/>
  </xdr:twoCellAnchor>
  <xdr:twoCellAnchor>
    <xdr:from>
      <xdr:col>5</xdr:col>
      <xdr:colOff>47624</xdr:colOff>
      <xdr:row>23</xdr:row>
      <xdr:rowOff>123825</xdr:rowOff>
    </xdr:from>
    <xdr:to>
      <xdr:col>9</xdr:col>
      <xdr:colOff>257175</xdr:colOff>
      <xdr:row>27</xdr:row>
      <xdr:rowOff>57150</xdr:rowOff>
    </xdr:to>
    <xdr:sp macro="" textlink="">
      <xdr:nvSpPr>
        <xdr:cNvPr id="5" name="Suorakulmio 4">
          <a:extLst>
            <a:ext uri="{FF2B5EF4-FFF2-40B4-BE49-F238E27FC236}">
              <a16:creationId xmlns:a16="http://schemas.microsoft.com/office/drawing/2014/main" id="{AE54DCC8-2076-43D0-B4AB-A5EA358D644E}"/>
            </a:ext>
          </a:extLst>
        </xdr:cNvPr>
        <xdr:cNvSpPr/>
      </xdr:nvSpPr>
      <xdr:spPr>
        <a:xfrm>
          <a:off x="3848099" y="4648200"/>
          <a:ext cx="3390901" cy="6953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Lasketaan mitä hyvänsä siten että taulukon muuttuvat olosuhteet muuttavat tuloksen näkökulmaa</a:t>
          </a:r>
        </a:p>
      </xdr:txBody>
    </xdr:sp>
    <xdr:clientData/>
  </xdr:twoCellAnchor>
  <xdr:twoCellAnchor>
    <xdr:from>
      <xdr:col>9</xdr:col>
      <xdr:colOff>3019424</xdr:colOff>
      <xdr:row>26</xdr:row>
      <xdr:rowOff>1</xdr:rowOff>
    </xdr:from>
    <xdr:to>
      <xdr:col>15</xdr:col>
      <xdr:colOff>485775</xdr:colOff>
      <xdr:row>27</xdr:row>
      <xdr:rowOff>152401</xdr:rowOff>
    </xdr:to>
    <xdr:sp macro="" textlink="">
      <xdr:nvSpPr>
        <xdr:cNvPr id="6" name="Suorakulmio 5">
          <a:extLst>
            <a:ext uri="{FF2B5EF4-FFF2-40B4-BE49-F238E27FC236}">
              <a16:creationId xmlns:a16="http://schemas.microsoft.com/office/drawing/2014/main" id="{FBB2EED7-5FDF-4460-9DF7-16D8A9543C58}"/>
            </a:ext>
          </a:extLst>
        </xdr:cNvPr>
        <xdr:cNvSpPr/>
      </xdr:nvSpPr>
      <xdr:spPr>
        <a:xfrm>
          <a:off x="10001249" y="5095876"/>
          <a:ext cx="3933826" cy="342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 baseline="0">
              <a:solidFill>
                <a:srgbClr val="000000"/>
              </a:solidFill>
            </a:rPr>
            <a:t>Toinen kaava joka tuo lopputuloksen näkökulmasta 2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9</xdr:col>
      <xdr:colOff>504825</xdr:colOff>
      <xdr:row>28</xdr:row>
      <xdr:rowOff>95250</xdr:rowOff>
    </xdr:from>
    <xdr:to>
      <xdr:col>9</xdr:col>
      <xdr:colOff>2238158</xdr:colOff>
      <xdr:row>32</xdr:row>
      <xdr:rowOff>104679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46311795-415F-49A2-B6E9-2A7AFE4FF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5572125"/>
          <a:ext cx="1733333" cy="771429"/>
        </a:xfrm>
        <a:prstGeom prst="rect">
          <a:avLst/>
        </a:prstGeom>
      </xdr:spPr>
    </xdr:pic>
    <xdr:clientData/>
  </xdr:twoCellAnchor>
  <xdr:twoCellAnchor>
    <xdr:from>
      <xdr:col>9</xdr:col>
      <xdr:colOff>3019424</xdr:colOff>
      <xdr:row>28</xdr:row>
      <xdr:rowOff>104776</xdr:rowOff>
    </xdr:from>
    <xdr:to>
      <xdr:col>15</xdr:col>
      <xdr:colOff>485775</xdr:colOff>
      <xdr:row>30</xdr:row>
      <xdr:rowOff>66676</xdr:rowOff>
    </xdr:to>
    <xdr:sp macro="" textlink="">
      <xdr:nvSpPr>
        <xdr:cNvPr id="8" name="Suorakulmio 7">
          <a:extLst>
            <a:ext uri="{FF2B5EF4-FFF2-40B4-BE49-F238E27FC236}">
              <a16:creationId xmlns:a16="http://schemas.microsoft.com/office/drawing/2014/main" id="{18FE4E0E-A87B-4424-86C8-F07E3E94EEE6}"/>
            </a:ext>
          </a:extLst>
        </xdr:cNvPr>
        <xdr:cNvSpPr/>
      </xdr:nvSpPr>
      <xdr:spPr>
        <a:xfrm>
          <a:off x="10001249" y="5581651"/>
          <a:ext cx="3933826" cy="342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 baseline="0">
              <a:solidFill>
                <a:srgbClr val="000000"/>
              </a:solidFill>
            </a:rPr>
            <a:t>Kolmas kaava joka tuo lopputuloksen näkökulmasta 3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3019424</xdr:colOff>
      <xdr:row>30</xdr:row>
      <xdr:rowOff>152401</xdr:rowOff>
    </xdr:from>
    <xdr:to>
      <xdr:col>15</xdr:col>
      <xdr:colOff>485775</xdr:colOff>
      <xdr:row>32</xdr:row>
      <xdr:rowOff>114301</xdr:rowOff>
    </xdr:to>
    <xdr:sp macro="" textlink="">
      <xdr:nvSpPr>
        <xdr:cNvPr id="9" name="Suorakulmio 8">
          <a:extLst>
            <a:ext uri="{FF2B5EF4-FFF2-40B4-BE49-F238E27FC236}">
              <a16:creationId xmlns:a16="http://schemas.microsoft.com/office/drawing/2014/main" id="{798A2807-0E64-47A9-B92A-6C681885953F}"/>
            </a:ext>
          </a:extLst>
        </xdr:cNvPr>
        <xdr:cNvSpPr/>
      </xdr:nvSpPr>
      <xdr:spPr>
        <a:xfrm>
          <a:off x="10001249" y="6010276"/>
          <a:ext cx="3933826" cy="342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 baseline="0">
              <a:solidFill>
                <a:srgbClr val="000000"/>
              </a:solidFill>
            </a:rPr>
            <a:t>Neljäs kaava joka tuo lopputuloksen näkökulmasta 4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3038474</xdr:colOff>
      <xdr:row>33</xdr:row>
      <xdr:rowOff>19051</xdr:rowOff>
    </xdr:from>
    <xdr:to>
      <xdr:col>10</xdr:col>
      <xdr:colOff>95250</xdr:colOff>
      <xdr:row>34</xdr:row>
      <xdr:rowOff>171451</xdr:rowOff>
    </xdr:to>
    <xdr:sp macro="" textlink="">
      <xdr:nvSpPr>
        <xdr:cNvPr id="10" name="Suorakulmio 9">
          <a:extLst>
            <a:ext uri="{FF2B5EF4-FFF2-40B4-BE49-F238E27FC236}">
              <a16:creationId xmlns:a16="http://schemas.microsoft.com/office/drawing/2014/main" id="{384F3D8F-E9EE-4A68-8568-C01A7A5C729D}"/>
            </a:ext>
          </a:extLst>
        </xdr:cNvPr>
        <xdr:cNvSpPr/>
      </xdr:nvSpPr>
      <xdr:spPr>
        <a:xfrm>
          <a:off x="10020299" y="6448426"/>
          <a:ext cx="457201" cy="342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 baseline="0">
              <a:solidFill>
                <a:srgbClr val="000000"/>
              </a:solidFill>
            </a:rPr>
            <a:t>jne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2143125</xdr:colOff>
      <xdr:row>24</xdr:row>
      <xdr:rowOff>38100</xdr:rowOff>
    </xdr:from>
    <xdr:to>
      <xdr:col>9</xdr:col>
      <xdr:colOff>3048000</xdr:colOff>
      <xdr:row>25</xdr:row>
      <xdr:rowOff>171450</xdr:rowOff>
    </xdr:to>
    <xdr:sp macro="" textlink="">
      <xdr:nvSpPr>
        <xdr:cNvPr id="11" name="Vapaamuotoinen: Muoto 10">
          <a:extLst>
            <a:ext uri="{FF2B5EF4-FFF2-40B4-BE49-F238E27FC236}">
              <a16:creationId xmlns:a16="http://schemas.microsoft.com/office/drawing/2014/main" id="{25751409-2E0E-4D1C-BF26-E3529F1FDA64}"/>
            </a:ext>
          </a:extLst>
        </xdr:cNvPr>
        <xdr:cNvSpPr/>
      </xdr:nvSpPr>
      <xdr:spPr>
        <a:xfrm>
          <a:off x="9124950" y="4752975"/>
          <a:ext cx="904875" cy="323850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2152650</xdr:colOff>
      <xdr:row>26</xdr:row>
      <xdr:rowOff>161925</xdr:rowOff>
    </xdr:from>
    <xdr:to>
      <xdr:col>9</xdr:col>
      <xdr:colOff>3048000</xdr:colOff>
      <xdr:row>27</xdr:row>
      <xdr:rowOff>19050</xdr:rowOff>
    </xdr:to>
    <xdr:sp macro="" textlink="">
      <xdr:nvSpPr>
        <xdr:cNvPr id="12" name="Vapaamuotoinen: Muoto 11">
          <a:extLst>
            <a:ext uri="{FF2B5EF4-FFF2-40B4-BE49-F238E27FC236}">
              <a16:creationId xmlns:a16="http://schemas.microsoft.com/office/drawing/2014/main" id="{1E8260CA-5897-4C34-A9BF-014F1987CE49}"/>
            </a:ext>
          </a:extLst>
        </xdr:cNvPr>
        <xdr:cNvSpPr/>
      </xdr:nvSpPr>
      <xdr:spPr>
        <a:xfrm>
          <a:off x="9134475" y="5257800"/>
          <a:ext cx="895350" cy="47625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2171700</xdr:colOff>
      <xdr:row>29</xdr:row>
      <xdr:rowOff>95250</xdr:rowOff>
    </xdr:from>
    <xdr:to>
      <xdr:col>9</xdr:col>
      <xdr:colOff>3076575</xdr:colOff>
      <xdr:row>30</xdr:row>
      <xdr:rowOff>85725</xdr:rowOff>
    </xdr:to>
    <xdr:sp macro="" textlink="">
      <xdr:nvSpPr>
        <xdr:cNvPr id="13" name="Vapaamuotoinen: Muoto 12">
          <a:extLst>
            <a:ext uri="{FF2B5EF4-FFF2-40B4-BE49-F238E27FC236}">
              <a16:creationId xmlns:a16="http://schemas.microsoft.com/office/drawing/2014/main" id="{BD6408F1-F003-4B92-8C0D-1464F7704857}"/>
            </a:ext>
          </a:extLst>
        </xdr:cNvPr>
        <xdr:cNvSpPr/>
      </xdr:nvSpPr>
      <xdr:spPr>
        <a:xfrm>
          <a:off x="9153525" y="5762625"/>
          <a:ext cx="904875" cy="180975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2143125</xdr:colOff>
      <xdr:row>31</xdr:row>
      <xdr:rowOff>68581</xdr:rowOff>
    </xdr:from>
    <xdr:to>
      <xdr:col>9</xdr:col>
      <xdr:colOff>3048000</xdr:colOff>
      <xdr:row>31</xdr:row>
      <xdr:rowOff>114300</xdr:rowOff>
    </xdr:to>
    <xdr:sp macro="" textlink="">
      <xdr:nvSpPr>
        <xdr:cNvPr id="14" name="Vapaamuotoinen: Muoto 13">
          <a:extLst>
            <a:ext uri="{FF2B5EF4-FFF2-40B4-BE49-F238E27FC236}">
              <a16:creationId xmlns:a16="http://schemas.microsoft.com/office/drawing/2014/main" id="{B07CF687-DBCE-4A27-8406-7F34D29F3C9B}"/>
            </a:ext>
          </a:extLst>
        </xdr:cNvPr>
        <xdr:cNvSpPr/>
      </xdr:nvSpPr>
      <xdr:spPr>
        <a:xfrm flipV="1">
          <a:off x="9124950" y="6116956"/>
          <a:ext cx="904875" cy="45719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323849</xdr:colOff>
      <xdr:row>29</xdr:row>
      <xdr:rowOff>9524</xdr:rowOff>
    </xdr:from>
    <xdr:to>
      <xdr:col>9</xdr:col>
      <xdr:colOff>304800</xdr:colOff>
      <xdr:row>33</xdr:row>
      <xdr:rowOff>19049</xdr:rowOff>
    </xdr:to>
    <xdr:sp macro="" textlink="">
      <xdr:nvSpPr>
        <xdr:cNvPr id="15" name="Suorakulmio 14">
          <a:extLst>
            <a:ext uri="{FF2B5EF4-FFF2-40B4-BE49-F238E27FC236}">
              <a16:creationId xmlns:a16="http://schemas.microsoft.com/office/drawing/2014/main" id="{9AF7FAC0-9C2C-48E3-AFAA-507357D91005}"/>
            </a:ext>
          </a:extLst>
        </xdr:cNvPr>
        <xdr:cNvSpPr/>
      </xdr:nvSpPr>
      <xdr:spPr>
        <a:xfrm>
          <a:off x="6267449" y="5676899"/>
          <a:ext cx="1019176" cy="7715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Jos- funktion</a:t>
          </a:r>
          <a:r>
            <a:rPr lang="fi-FI" sz="1200" b="1" baseline="0">
              <a:solidFill>
                <a:srgbClr val="000000"/>
              </a:solidFill>
            </a:rPr>
            <a:t> sisäkkäinen jos- taso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57149</xdr:colOff>
      <xdr:row>23</xdr:row>
      <xdr:rowOff>38100</xdr:rowOff>
    </xdr:from>
    <xdr:to>
      <xdr:col>16</xdr:col>
      <xdr:colOff>95249</xdr:colOff>
      <xdr:row>35</xdr:row>
      <xdr:rowOff>38100</xdr:rowOff>
    </xdr:to>
    <xdr:sp macro="" textlink="">
      <xdr:nvSpPr>
        <xdr:cNvPr id="16" name="Suorakulmio 15">
          <a:extLst>
            <a:ext uri="{FF2B5EF4-FFF2-40B4-BE49-F238E27FC236}">
              <a16:creationId xmlns:a16="http://schemas.microsoft.com/office/drawing/2014/main" id="{7199ECF8-E24E-4A6D-92DC-DF0B1DDA2C1C}"/>
            </a:ext>
          </a:extLst>
        </xdr:cNvPr>
        <xdr:cNvSpPr/>
      </xdr:nvSpPr>
      <xdr:spPr>
        <a:xfrm>
          <a:off x="1152524" y="4562475"/>
          <a:ext cx="12915900" cy="2286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1333500</xdr:colOff>
      <xdr:row>74</xdr:row>
      <xdr:rowOff>76200</xdr:rowOff>
    </xdr:from>
    <xdr:to>
      <xdr:col>9</xdr:col>
      <xdr:colOff>1990726</xdr:colOff>
      <xdr:row>75</xdr:row>
      <xdr:rowOff>171450</xdr:rowOff>
    </xdr:to>
    <xdr:sp macro="" textlink="">
      <xdr:nvSpPr>
        <xdr:cNvPr id="17" name="Suorakulmio 16">
          <a:extLst>
            <a:ext uri="{FF2B5EF4-FFF2-40B4-BE49-F238E27FC236}">
              <a16:creationId xmlns:a16="http://schemas.microsoft.com/office/drawing/2014/main" id="{FA10493D-DF75-4E72-B9E8-E1600EE51C92}"/>
            </a:ext>
          </a:extLst>
        </xdr:cNvPr>
        <xdr:cNvSpPr/>
      </xdr:nvSpPr>
      <xdr:spPr>
        <a:xfrm>
          <a:off x="8315325" y="14354175"/>
          <a:ext cx="657226" cy="2857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Phaku</a:t>
          </a:r>
        </a:p>
      </xdr:txBody>
    </xdr:sp>
    <xdr:clientData/>
  </xdr:twoCellAnchor>
  <xdr:twoCellAnchor>
    <xdr:from>
      <xdr:col>4</xdr:col>
      <xdr:colOff>76199</xdr:colOff>
      <xdr:row>39</xdr:row>
      <xdr:rowOff>47626</xdr:rowOff>
    </xdr:from>
    <xdr:to>
      <xdr:col>8</xdr:col>
      <xdr:colOff>266700</xdr:colOff>
      <xdr:row>41</xdr:row>
      <xdr:rowOff>180976</xdr:rowOff>
    </xdr:to>
    <xdr:sp macro="" textlink="">
      <xdr:nvSpPr>
        <xdr:cNvPr id="18" name="Suorakulmio 17">
          <a:extLst>
            <a:ext uri="{FF2B5EF4-FFF2-40B4-BE49-F238E27FC236}">
              <a16:creationId xmlns:a16="http://schemas.microsoft.com/office/drawing/2014/main" id="{1EDD245D-4F7C-413D-B735-CDCBFCC6C13D}"/>
            </a:ext>
          </a:extLst>
        </xdr:cNvPr>
        <xdr:cNvSpPr/>
      </xdr:nvSpPr>
      <xdr:spPr>
        <a:xfrm>
          <a:off x="2819399" y="7620001"/>
          <a:ext cx="3390901" cy="514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Tiedät</a:t>
          </a:r>
          <a:r>
            <a:rPr lang="fi-FI" sz="1200" b="1" baseline="0">
              <a:solidFill>
                <a:srgbClr val="000000"/>
              </a:solidFill>
            </a:rPr>
            <a:t> jotain, tarvitset siihen liittyvän tiedon. 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Tiedät tuotenimen kirja, tarvitset sen hinnan 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104775</xdr:colOff>
      <xdr:row>39</xdr:row>
      <xdr:rowOff>57151</xdr:rowOff>
    </xdr:from>
    <xdr:to>
      <xdr:col>3</xdr:col>
      <xdr:colOff>171450</xdr:colOff>
      <xdr:row>41</xdr:row>
      <xdr:rowOff>1</xdr:rowOff>
    </xdr:to>
    <xdr:sp macro="" textlink="">
      <xdr:nvSpPr>
        <xdr:cNvPr id="19" name="Suorakulmio 18">
          <a:extLst>
            <a:ext uri="{FF2B5EF4-FFF2-40B4-BE49-F238E27FC236}">
              <a16:creationId xmlns:a16="http://schemas.microsoft.com/office/drawing/2014/main" id="{B87DFA00-D858-498E-9063-EA2F62D6FE4A}"/>
            </a:ext>
          </a:extLst>
        </xdr:cNvPr>
        <xdr:cNvSpPr/>
      </xdr:nvSpPr>
      <xdr:spPr>
        <a:xfrm>
          <a:off x="1200150" y="7629526"/>
          <a:ext cx="657225" cy="3238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Phaku</a:t>
          </a:r>
        </a:p>
      </xdr:txBody>
    </xdr:sp>
    <xdr:clientData/>
  </xdr:twoCellAnchor>
  <xdr:twoCellAnchor>
    <xdr:from>
      <xdr:col>2</xdr:col>
      <xdr:colOff>47624</xdr:colOff>
      <xdr:row>39</xdr:row>
      <xdr:rowOff>9525</xdr:rowOff>
    </xdr:from>
    <xdr:to>
      <xdr:col>16</xdr:col>
      <xdr:colOff>85724</xdr:colOff>
      <xdr:row>65</xdr:row>
      <xdr:rowOff>152400</xdr:rowOff>
    </xdr:to>
    <xdr:sp macro="" textlink="">
      <xdr:nvSpPr>
        <xdr:cNvPr id="20" name="Suorakulmio 19">
          <a:extLst>
            <a:ext uri="{FF2B5EF4-FFF2-40B4-BE49-F238E27FC236}">
              <a16:creationId xmlns:a16="http://schemas.microsoft.com/office/drawing/2014/main" id="{3C5D2F96-7319-46CD-895E-CAD2737E73B8}"/>
            </a:ext>
          </a:extLst>
        </xdr:cNvPr>
        <xdr:cNvSpPr/>
      </xdr:nvSpPr>
      <xdr:spPr>
        <a:xfrm>
          <a:off x="1142999" y="7581900"/>
          <a:ext cx="12915900" cy="509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 editAs="oneCell">
    <xdr:from>
      <xdr:col>3</xdr:col>
      <xdr:colOff>314325</xdr:colOff>
      <xdr:row>48</xdr:row>
      <xdr:rowOff>38100</xdr:rowOff>
    </xdr:from>
    <xdr:to>
      <xdr:col>8</xdr:col>
      <xdr:colOff>361412</xdr:colOff>
      <xdr:row>53</xdr:row>
      <xdr:rowOff>171314</xdr:rowOff>
    </xdr:to>
    <xdr:pic>
      <xdr:nvPicPr>
        <xdr:cNvPr id="21" name="Kuva 20">
          <a:extLst>
            <a:ext uri="{FF2B5EF4-FFF2-40B4-BE49-F238E27FC236}">
              <a16:creationId xmlns:a16="http://schemas.microsoft.com/office/drawing/2014/main" id="{5CC25FE5-E77E-4A8E-9712-CD54D0011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0" y="9324975"/>
          <a:ext cx="4304762" cy="1085714"/>
        </a:xfrm>
        <a:prstGeom prst="rect">
          <a:avLst/>
        </a:prstGeom>
      </xdr:spPr>
    </xdr:pic>
    <xdr:clientData/>
  </xdr:twoCellAnchor>
  <xdr:twoCellAnchor editAs="oneCell">
    <xdr:from>
      <xdr:col>9</xdr:col>
      <xdr:colOff>733424</xdr:colOff>
      <xdr:row>48</xdr:row>
      <xdr:rowOff>66675</xdr:rowOff>
    </xdr:from>
    <xdr:to>
      <xdr:col>9</xdr:col>
      <xdr:colOff>3257550</xdr:colOff>
      <xdr:row>54</xdr:row>
      <xdr:rowOff>114300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201D5FAB-8826-4CBE-8F41-954630205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49" y="9353550"/>
          <a:ext cx="2524126" cy="1190625"/>
        </a:xfrm>
        <a:prstGeom prst="rect">
          <a:avLst/>
        </a:prstGeom>
      </xdr:spPr>
    </xdr:pic>
    <xdr:clientData/>
  </xdr:twoCellAnchor>
  <xdr:twoCellAnchor>
    <xdr:from>
      <xdr:col>9</xdr:col>
      <xdr:colOff>285749</xdr:colOff>
      <xdr:row>39</xdr:row>
      <xdr:rowOff>57150</xdr:rowOff>
    </xdr:from>
    <xdr:to>
      <xdr:col>10</xdr:col>
      <xdr:colOff>257175</xdr:colOff>
      <xdr:row>45</xdr:row>
      <xdr:rowOff>28575</xdr:rowOff>
    </xdr:to>
    <xdr:sp macro="" textlink="">
      <xdr:nvSpPr>
        <xdr:cNvPr id="23" name="Suorakulmio 22">
          <a:extLst>
            <a:ext uri="{FF2B5EF4-FFF2-40B4-BE49-F238E27FC236}">
              <a16:creationId xmlns:a16="http://schemas.microsoft.com/office/drawing/2014/main" id="{F80CF7A0-212B-4A76-9274-91796B3A5FEF}"/>
            </a:ext>
          </a:extLst>
        </xdr:cNvPr>
        <xdr:cNvSpPr/>
      </xdr:nvSpPr>
      <xdr:spPr>
        <a:xfrm>
          <a:off x="7267574" y="7629525"/>
          <a:ext cx="3371851" cy="1114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Sinulla pitää olla jokin tieto, ja sillä tiedolla haet tarvitsemasi</a:t>
          </a:r>
          <a:r>
            <a:rPr lang="fi-FI" sz="1200" b="1" baseline="0">
              <a:solidFill>
                <a:srgbClr val="000000"/>
              </a:solidFill>
            </a:rPr>
            <a:t> tiedon.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Jos sinulla oleva tieto ja hakemasi tieto ovat </a:t>
          </a:r>
          <a:r>
            <a:rPr lang="fi-FI" sz="1200" b="1" baseline="0">
              <a:solidFill>
                <a:srgbClr val="FF0000"/>
              </a:solidFill>
            </a:rPr>
            <a:t>samassa taulukossa</a:t>
          </a:r>
          <a:r>
            <a:rPr lang="fi-FI" sz="1200" b="1" baseline="0">
              <a:solidFill>
                <a:srgbClr val="000000"/>
              </a:solidFill>
            </a:rPr>
            <a:t>, Phaku- funktio antaa haetun tiedon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161925</xdr:colOff>
      <xdr:row>46</xdr:row>
      <xdr:rowOff>66675</xdr:rowOff>
    </xdr:from>
    <xdr:to>
      <xdr:col>4</xdr:col>
      <xdr:colOff>628650</xdr:colOff>
      <xdr:row>49</xdr:row>
      <xdr:rowOff>9525</xdr:rowOff>
    </xdr:to>
    <xdr:sp macro="" textlink="">
      <xdr:nvSpPr>
        <xdr:cNvPr id="24" name="Vapaamuotoinen: Muoto 23">
          <a:extLst>
            <a:ext uri="{FF2B5EF4-FFF2-40B4-BE49-F238E27FC236}">
              <a16:creationId xmlns:a16="http://schemas.microsoft.com/office/drawing/2014/main" id="{5A904706-FD96-4616-939D-C9E34B65EB88}"/>
            </a:ext>
          </a:extLst>
        </xdr:cNvPr>
        <xdr:cNvSpPr/>
      </xdr:nvSpPr>
      <xdr:spPr>
        <a:xfrm>
          <a:off x="2905125" y="8972550"/>
          <a:ext cx="466725" cy="514350"/>
        </a:xfrm>
        <a:custGeom>
          <a:avLst/>
          <a:gdLst>
            <a:gd name="connsiteX0" fmla="*/ 0 w 857250"/>
            <a:gd name="connsiteY0" fmla="*/ 0 h 495300"/>
            <a:gd name="connsiteX1" fmla="*/ 0 w 857250"/>
            <a:gd name="connsiteY1" fmla="*/ 114300 h 495300"/>
            <a:gd name="connsiteX2" fmla="*/ 857250 w 857250"/>
            <a:gd name="connsiteY2" fmla="*/ 180975 h 495300"/>
            <a:gd name="connsiteX3" fmla="*/ 857250 w 857250"/>
            <a:gd name="connsiteY3" fmla="*/ 495300 h 495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57250" h="495300">
              <a:moveTo>
                <a:pt x="0" y="0"/>
              </a:moveTo>
              <a:lnTo>
                <a:pt x="0" y="114300"/>
              </a:lnTo>
              <a:lnTo>
                <a:pt x="857250" y="180975"/>
              </a:lnTo>
              <a:lnTo>
                <a:pt x="857250" y="4953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333375</xdr:colOff>
      <xdr:row>45</xdr:row>
      <xdr:rowOff>161924</xdr:rowOff>
    </xdr:from>
    <xdr:to>
      <xdr:col>7</xdr:col>
      <xdr:colOff>0</xdr:colOff>
      <xdr:row>50</xdr:row>
      <xdr:rowOff>0</xdr:rowOff>
    </xdr:to>
    <xdr:sp macro="" textlink="">
      <xdr:nvSpPr>
        <xdr:cNvPr id="25" name="Vapaamuotoinen: Muoto 24">
          <a:extLst>
            <a:ext uri="{FF2B5EF4-FFF2-40B4-BE49-F238E27FC236}">
              <a16:creationId xmlns:a16="http://schemas.microsoft.com/office/drawing/2014/main" id="{09C2046C-D447-4F5F-99E3-F5EBC33D9DB3}"/>
            </a:ext>
          </a:extLst>
        </xdr:cNvPr>
        <xdr:cNvSpPr/>
      </xdr:nvSpPr>
      <xdr:spPr>
        <a:xfrm>
          <a:off x="4914900" y="8877299"/>
          <a:ext cx="447675" cy="790576"/>
        </a:xfrm>
        <a:custGeom>
          <a:avLst/>
          <a:gdLst>
            <a:gd name="connsiteX0" fmla="*/ 0 w 857250"/>
            <a:gd name="connsiteY0" fmla="*/ 0 h 495300"/>
            <a:gd name="connsiteX1" fmla="*/ 0 w 857250"/>
            <a:gd name="connsiteY1" fmla="*/ 114300 h 495300"/>
            <a:gd name="connsiteX2" fmla="*/ 857250 w 857250"/>
            <a:gd name="connsiteY2" fmla="*/ 180975 h 495300"/>
            <a:gd name="connsiteX3" fmla="*/ 857250 w 857250"/>
            <a:gd name="connsiteY3" fmla="*/ 495300 h 495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57250" h="495300">
              <a:moveTo>
                <a:pt x="0" y="0"/>
              </a:moveTo>
              <a:lnTo>
                <a:pt x="0" y="114300"/>
              </a:lnTo>
              <a:lnTo>
                <a:pt x="857250" y="180975"/>
              </a:lnTo>
              <a:lnTo>
                <a:pt x="857250" y="4953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200025</xdr:colOff>
      <xdr:row>43</xdr:row>
      <xdr:rowOff>38100</xdr:rowOff>
    </xdr:from>
    <xdr:to>
      <xdr:col>9</xdr:col>
      <xdr:colOff>342900</xdr:colOff>
      <xdr:row>50</xdr:row>
      <xdr:rowOff>95250</xdr:rowOff>
    </xdr:to>
    <xdr:sp macro="" textlink="">
      <xdr:nvSpPr>
        <xdr:cNvPr id="26" name="Vapaamuotoinen: Muoto 25">
          <a:extLst>
            <a:ext uri="{FF2B5EF4-FFF2-40B4-BE49-F238E27FC236}">
              <a16:creationId xmlns:a16="http://schemas.microsoft.com/office/drawing/2014/main" id="{A1AD877F-676D-4F49-950F-558115709EE8}"/>
            </a:ext>
          </a:extLst>
        </xdr:cNvPr>
        <xdr:cNvSpPr/>
      </xdr:nvSpPr>
      <xdr:spPr>
        <a:xfrm>
          <a:off x="6143625" y="8372475"/>
          <a:ext cx="1181100" cy="1390650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400051</xdr:colOff>
      <xdr:row>60</xdr:row>
      <xdr:rowOff>9525</xdr:rowOff>
    </xdr:from>
    <xdr:to>
      <xdr:col>7</xdr:col>
      <xdr:colOff>314325</xdr:colOff>
      <xdr:row>65</xdr:row>
      <xdr:rowOff>76200</xdr:rowOff>
    </xdr:to>
    <xdr:sp macro="" textlink="">
      <xdr:nvSpPr>
        <xdr:cNvPr id="27" name="Nuoli: Oikea 26">
          <a:extLst>
            <a:ext uri="{FF2B5EF4-FFF2-40B4-BE49-F238E27FC236}">
              <a16:creationId xmlns:a16="http://schemas.microsoft.com/office/drawing/2014/main" id="{4D814C67-AF42-4BFD-9B63-E1F6A6FE1D5D}"/>
            </a:ext>
          </a:extLst>
        </xdr:cNvPr>
        <xdr:cNvSpPr/>
      </xdr:nvSpPr>
      <xdr:spPr>
        <a:xfrm>
          <a:off x="3143251" y="11582400"/>
          <a:ext cx="2533649" cy="1019175"/>
        </a:xfrm>
        <a:prstGeom prst="rightArrow">
          <a:avLst>
            <a:gd name="adj1" fmla="val 63793"/>
            <a:gd name="adj2" fmla="val 5883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fi-FI" sz="1200" b="1">
              <a:solidFill>
                <a:srgbClr val="000000"/>
              </a:solidFill>
              <a:latin typeface="+mn-lt"/>
              <a:ea typeface="+mn-ea"/>
              <a:cs typeface="+mn-cs"/>
            </a:rPr>
            <a:t>Tavoitetieto</a:t>
          </a:r>
          <a:r>
            <a:rPr lang="fi-FI" sz="1200" b="1" baseline="0">
              <a:solidFill>
                <a:srgbClr val="000000"/>
              </a:solidFill>
              <a:latin typeface="+mn-lt"/>
              <a:ea typeface="+mn-ea"/>
              <a:cs typeface="+mn-cs"/>
            </a:rPr>
            <a:t> oltava hakutiedon oikealla puolella</a:t>
          </a:r>
          <a:endParaRPr lang="fi-FI" sz="1200" b="1">
            <a:solidFill>
              <a:srgbClr val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428624</xdr:colOff>
      <xdr:row>46</xdr:row>
      <xdr:rowOff>95251</xdr:rowOff>
    </xdr:from>
    <xdr:to>
      <xdr:col>12</xdr:col>
      <xdr:colOff>676274</xdr:colOff>
      <xdr:row>48</xdr:row>
      <xdr:rowOff>38101</xdr:rowOff>
    </xdr:to>
    <xdr:sp macro="" textlink="">
      <xdr:nvSpPr>
        <xdr:cNvPr id="28" name="Suorakulmio 27">
          <a:extLst>
            <a:ext uri="{FF2B5EF4-FFF2-40B4-BE49-F238E27FC236}">
              <a16:creationId xmlns:a16="http://schemas.microsoft.com/office/drawing/2014/main" id="{A5350B4C-3739-4A58-8CFC-DD8774057E2E}"/>
            </a:ext>
          </a:extLst>
        </xdr:cNvPr>
        <xdr:cNvSpPr/>
      </xdr:nvSpPr>
      <xdr:spPr>
        <a:xfrm>
          <a:off x="10810874" y="9001126"/>
          <a:ext cx="1895475" cy="3238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Tiedät jotain, sillä haet</a:t>
          </a:r>
        </a:p>
      </xdr:txBody>
    </xdr:sp>
    <xdr:clientData/>
  </xdr:twoCellAnchor>
  <xdr:twoCellAnchor>
    <xdr:from>
      <xdr:col>11</xdr:col>
      <xdr:colOff>285749</xdr:colOff>
      <xdr:row>48</xdr:row>
      <xdr:rowOff>142875</xdr:rowOff>
    </xdr:from>
    <xdr:to>
      <xdr:col>15</xdr:col>
      <xdr:colOff>361950</xdr:colOff>
      <xdr:row>52</xdr:row>
      <xdr:rowOff>123824</xdr:rowOff>
    </xdr:to>
    <xdr:sp macro="" textlink="">
      <xdr:nvSpPr>
        <xdr:cNvPr id="29" name="Suorakulmio 28">
          <a:extLst>
            <a:ext uri="{FF2B5EF4-FFF2-40B4-BE49-F238E27FC236}">
              <a16:creationId xmlns:a16="http://schemas.microsoft.com/office/drawing/2014/main" id="{FA73D0A1-4F5F-43E6-812F-CA45D79D014B}"/>
            </a:ext>
          </a:extLst>
        </xdr:cNvPr>
        <xdr:cNvSpPr/>
      </xdr:nvSpPr>
      <xdr:spPr>
        <a:xfrm>
          <a:off x="11591924" y="9429750"/>
          <a:ext cx="2219326" cy="74294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Taulukossa</a:t>
          </a:r>
          <a:r>
            <a:rPr lang="fi-FI" sz="1200" b="1" baseline="0">
              <a:solidFill>
                <a:srgbClr val="000000"/>
              </a:solidFill>
            </a:rPr>
            <a:t> sarake, jolla haet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Taulukossa sarake, jota haet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Ja kaikki mitä väliin jää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419099</xdr:colOff>
      <xdr:row>53</xdr:row>
      <xdr:rowOff>85725</xdr:rowOff>
    </xdr:from>
    <xdr:to>
      <xdr:col>14</xdr:col>
      <xdr:colOff>257175</xdr:colOff>
      <xdr:row>57</xdr:row>
      <xdr:rowOff>142875</xdr:rowOff>
    </xdr:to>
    <xdr:sp macro="" textlink="">
      <xdr:nvSpPr>
        <xdr:cNvPr id="30" name="Suorakulmio 29">
          <a:extLst>
            <a:ext uri="{FF2B5EF4-FFF2-40B4-BE49-F238E27FC236}">
              <a16:creationId xmlns:a16="http://schemas.microsoft.com/office/drawing/2014/main" id="{6A1230F6-FE67-49AB-B3CA-5BFC19320CE4}"/>
            </a:ext>
          </a:extLst>
        </xdr:cNvPr>
        <xdr:cNvSpPr/>
      </xdr:nvSpPr>
      <xdr:spPr>
        <a:xfrm>
          <a:off x="10801349" y="10325100"/>
          <a:ext cx="2514601" cy="8191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Sarake, jolla haet,</a:t>
          </a:r>
          <a:r>
            <a:rPr lang="fi-FI" sz="1200" b="1" baseline="0">
              <a:solidFill>
                <a:srgbClr val="000000"/>
              </a:solidFill>
            </a:rPr>
            <a:t> on nro 1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Monennessako on se jota haet?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Sarake numero 2?   3?   4? 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3181350</xdr:colOff>
      <xdr:row>47</xdr:row>
      <xdr:rowOff>19050</xdr:rowOff>
    </xdr:from>
    <xdr:to>
      <xdr:col>10</xdr:col>
      <xdr:colOff>371475</xdr:colOff>
      <xdr:row>49</xdr:row>
      <xdr:rowOff>19050</xdr:rowOff>
    </xdr:to>
    <xdr:sp macro="" textlink="">
      <xdr:nvSpPr>
        <xdr:cNvPr id="31" name="Vapaamuotoinen: Muoto 30">
          <a:extLst>
            <a:ext uri="{FF2B5EF4-FFF2-40B4-BE49-F238E27FC236}">
              <a16:creationId xmlns:a16="http://schemas.microsoft.com/office/drawing/2014/main" id="{8AE5BD44-5839-4AE2-8A4B-6FE49745C9C2}"/>
            </a:ext>
          </a:extLst>
        </xdr:cNvPr>
        <xdr:cNvSpPr/>
      </xdr:nvSpPr>
      <xdr:spPr>
        <a:xfrm>
          <a:off x="10163175" y="9115425"/>
          <a:ext cx="590550" cy="381000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3286125</xdr:colOff>
      <xdr:row>49</xdr:row>
      <xdr:rowOff>114300</xdr:rowOff>
    </xdr:from>
    <xdr:to>
      <xdr:col>11</xdr:col>
      <xdr:colOff>333375</xdr:colOff>
      <xdr:row>50</xdr:row>
      <xdr:rowOff>133350</xdr:rowOff>
    </xdr:to>
    <xdr:sp macro="" textlink="">
      <xdr:nvSpPr>
        <xdr:cNvPr id="32" name="Vapaamuotoinen: Muoto 31">
          <a:extLst>
            <a:ext uri="{FF2B5EF4-FFF2-40B4-BE49-F238E27FC236}">
              <a16:creationId xmlns:a16="http://schemas.microsoft.com/office/drawing/2014/main" id="{F097543D-E429-41A7-B7BA-CF7AC0B496E1}"/>
            </a:ext>
          </a:extLst>
        </xdr:cNvPr>
        <xdr:cNvSpPr/>
      </xdr:nvSpPr>
      <xdr:spPr>
        <a:xfrm>
          <a:off x="10267950" y="9591675"/>
          <a:ext cx="1371600" cy="209550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3257550</xdr:colOff>
      <xdr:row>52</xdr:row>
      <xdr:rowOff>38099</xdr:rowOff>
    </xdr:from>
    <xdr:to>
      <xdr:col>10</xdr:col>
      <xdr:colOff>447675</xdr:colOff>
      <xdr:row>54</xdr:row>
      <xdr:rowOff>104774</xdr:rowOff>
    </xdr:to>
    <xdr:sp macro="" textlink="">
      <xdr:nvSpPr>
        <xdr:cNvPr id="33" name="Vapaamuotoinen: Muoto 32">
          <a:extLst>
            <a:ext uri="{FF2B5EF4-FFF2-40B4-BE49-F238E27FC236}">
              <a16:creationId xmlns:a16="http://schemas.microsoft.com/office/drawing/2014/main" id="{5069F820-DDC9-4DBD-AD9A-F9D4B87BC649}"/>
            </a:ext>
          </a:extLst>
        </xdr:cNvPr>
        <xdr:cNvSpPr/>
      </xdr:nvSpPr>
      <xdr:spPr>
        <a:xfrm flipV="1">
          <a:off x="10239375" y="10086974"/>
          <a:ext cx="590550" cy="447675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875" h="323850">
              <a:moveTo>
                <a:pt x="904875" y="0"/>
              </a:moveTo>
              <a:lnTo>
                <a:pt x="514350" y="9525"/>
              </a:lnTo>
              <a:lnTo>
                <a:pt x="342900" y="323850"/>
              </a:lnTo>
              <a:lnTo>
                <a:pt x="0" y="32385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257175</xdr:colOff>
      <xdr:row>42</xdr:row>
      <xdr:rowOff>123825</xdr:rowOff>
    </xdr:from>
    <xdr:to>
      <xdr:col>9</xdr:col>
      <xdr:colOff>1133475</xdr:colOff>
      <xdr:row>49</xdr:row>
      <xdr:rowOff>28575</xdr:rowOff>
    </xdr:to>
    <xdr:sp macro="" textlink="">
      <xdr:nvSpPr>
        <xdr:cNvPr id="34" name="Vapaamuotoinen: Muoto 33">
          <a:extLst>
            <a:ext uri="{FF2B5EF4-FFF2-40B4-BE49-F238E27FC236}">
              <a16:creationId xmlns:a16="http://schemas.microsoft.com/office/drawing/2014/main" id="{43D974DB-68D8-47A1-AFB8-67D1B86A4C71}"/>
            </a:ext>
          </a:extLst>
        </xdr:cNvPr>
        <xdr:cNvSpPr/>
      </xdr:nvSpPr>
      <xdr:spPr>
        <a:xfrm>
          <a:off x="3000375" y="8267700"/>
          <a:ext cx="5114925" cy="1238250"/>
        </a:xfrm>
        <a:custGeom>
          <a:avLst/>
          <a:gdLst>
            <a:gd name="connsiteX0" fmla="*/ 5114925 w 5114925"/>
            <a:gd name="connsiteY0" fmla="*/ 1238250 h 1238250"/>
            <a:gd name="connsiteX1" fmla="*/ 4171950 w 5114925"/>
            <a:gd name="connsiteY1" fmla="*/ 1228725 h 1238250"/>
            <a:gd name="connsiteX2" fmla="*/ 3190875 w 5114925"/>
            <a:gd name="connsiteY2" fmla="*/ 28575 h 1238250"/>
            <a:gd name="connsiteX3" fmla="*/ 0 w 5114925"/>
            <a:gd name="connsiteY3" fmla="*/ 0 h 1238250"/>
            <a:gd name="connsiteX4" fmla="*/ 9525 w 5114925"/>
            <a:gd name="connsiteY4" fmla="*/ 228600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114925" h="1238250">
              <a:moveTo>
                <a:pt x="5114925" y="1238250"/>
              </a:moveTo>
              <a:lnTo>
                <a:pt x="4171950" y="1228725"/>
              </a:lnTo>
              <a:lnTo>
                <a:pt x="3190875" y="28575"/>
              </a:lnTo>
              <a:lnTo>
                <a:pt x="0" y="0"/>
              </a:lnTo>
              <a:lnTo>
                <a:pt x="9525" y="2286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638175</xdr:colOff>
      <xdr:row>53</xdr:row>
      <xdr:rowOff>161928</xdr:rowOff>
    </xdr:from>
    <xdr:to>
      <xdr:col>7</xdr:col>
      <xdr:colOff>47627</xdr:colOff>
      <xdr:row>54</xdr:row>
      <xdr:rowOff>161926</xdr:rowOff>
    </xdr:to>
    <xdr:sp macro="" textlink="">
      <xdr:nvSpPr>
        <xdr:cNvPr id="35" name="Oikea hakasulje 34">
          <a:extLst>
            <a:ext uri="{FF2B5EF4-FFF2-40B4-BE49-F238E27FC236}">
              <a16:creationId xmlns:a16="http://schemas.microsoft.com/office/drawing/2014/main" id="{828B8BC0-9F7C-4EA7-B685-30C63892EB20}"/>
            </a:ext>
          </a:extLst>
        </xdr:cNvPr>
        <xdr:cNvSpPr/>
      </xdr:nvSpPr>
      <xdr:spPr>
        <a:xfrm rot="5400000" flipV="1">
          <a:off x="4300540" y="9482138"/>
          <a:ext cx="190498" cy="2028827"/>
        </a:xfrm>
        <a:prstGeom prst="rightBracket">
          <a:avLst/>
        </a:pr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476250</xdr:colOff>
      <xdr:row>50</xdr:row>
      <xdr:rowOff>123824</xdr:rowOff>
    </xdr:from>
    <xdr:to>
      <xdr:col>9</xdr:col>
      <xdr:colOff>695325</xdr:colOff>
      <xdr:row>55</xdr:row>
      <xdr:rowOff>114299</xdr:rowOff>
    </xdr:to>
    <xdr:sp macro="" textlink="">
      <xdr:nvSpPr>
        <xdr:cNvPr id="36" name="Vapaamuotoinen: Muoto 35">
          <a:extLst>
            <a:ext uri="{FF2B5EF4-FFF2-40B4-BE49-F238E27FC236}">
              <a16:creationId xmlns:a16="http://schemas.microsoft.com/office/drawing/2014/main" id="{08F9FE89-ECCE-4805-9EC2-5677846698A6}"/>
            </a:ext>
          </a:extLst>
        </xdr:cNvPr>
        <xdr:cNvSpPr/>
      </xdr:nvSpPr>
      <xdr:spPr>
        <a:xfrm flipV="1">
          <a:off x="4276725" y="9791699"/>
          <a:ext cx="3400425" cy="942975"/>
        </a:xfrm>
        <a:custGeom>
          <a:avLst/>
          <a:gdLst>
            <a:gd name="connsiteX0" fmla="*/ 5114925 w 5114925"/>
            <a:gd name="connsiteY0" fmla="*/ 1238250 h 1238250"/>
            <a:gd name="connsiteX1" fmla="*/ 4171950 w 5114925"/>
            <a:gd name="connsiteY1" fmla="*/ 1228725 h 1238250"/>
            <a:gd name="connsiteX2" fmla="*/ 3190875 w 5114925"/>
            <a:gd name="connsiteY2" fmla="*/ 28575 h 1238250"/>
            <a:gd name="connsiteX3" fmla="*/ 0 w 5114925"/>
            <a:gd name="connsiteY3" fmla="*/ 0 h 1238250"/>
            <a:gd name="connsiteX4" fmla="*/ 9525 w 5114925"/>
            <a:gd name="connsiteY4" fmla="*/ 228600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114925" h="1238250">
              <a:moveTo>
                <a:pt x="5114925" y="1238250"/>
              </a:moveTo>
              <a:lnTo>
                <a:pt x="4171950" y="1228725"/>
              </a:lnTo>
              <a:lnTo>
                <a:pt x="3190875" y="28575"/>
              </a:lnTo>
              <a:lnTo>
                <a:pt x="0" y="0"/>
              </a:lnTo>
              <a:lnTo>
                <a:pt x="9525" y="2286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523875</xdr:colOff>
      <xdr:row>52</xdr:row>
      <xdr:rowOff>142876</xdr:rowOff>
    </xdr:from>
    <xdr:to>
      <xdr:col>4</xdr:col>
      <xdr:colOff>762000</xdr:colOff>
      <xdr:row>53</xdr:row>
      <xdr:rowOff>171450</xdr:rowOff>
    </xdr:to>
    <xdr:sp macro="" textlink="">
      <xdr:nvSpPr>
        <xdr:cNvPr id="37" name="Suorakulmio 36">
          <a:extLst>
            <a:ext uri="{FF2B5EF4-FFF2-40B4-BE49-F238E27FC236}">
              <a16:creationId xmlns:a16="http://schemas.microsoft.com/office/drawing/2014/main" id="{6ECE12A1-3D91-4ABC-A527-D0C017994D95}"/>
            </a:ext>
          </a:extLst>
        </xdr:cNvPr>
        <xdr:cNvSpPr/>
      </xdr:nvSpPr>
      <xdr:spPr>
        <a:xfrm>
          <a:off x="3267075" y="10191751"/>
          <a:ext cx="238125" cy="2190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200" b="1">
              <a:solidFill>
                <a:srgbClr val="000000"/>
              </a:solidFill>
            </a:rPr>
            <a:t>1</a:t>
          </a:r>
        </a:p>
      </xdr:txBody>
    </xdr:sp>
    <xdr:clientData/>
  </xdr:twoCellAnchor>
  <xdr:twoCellAnchor>
    <xdr:from>
      <xdr:col>4</xdr:col>
      <xdr:colOff>533400</xdr:colOff>
      <xdr:row>27</xdr:row>
      <xdr:rowOff>142874</xdr:rowOff>
    </xdr:from>
    <xdr:to>
      <xdr:col>7</xdr:col>
      <xdr:colOff>47625</xdr:colOff>
      <xdr:row>32</xdr:row>
      <xdr:rowOff>180975</xdr:rowOff>
    </xdr:to>
    <xdr:sp macro="" textlink="">
      <xdr:nvSpPr>
        <xdr:cNvPr id="38" name="Suorakulmio 37">
          <a:extLst>
            <a:ext uri="{FF2B5EF4-FFF2-40B4-BE49-F238E27FC236}">
              <a16:creationId xmlns:a16="http://schemas.microsoft.com/office/drawing/2014/main" id="{2A9854E5-052E-413E-B2E5-FD9BE0D9E40D}"/>
            </a:ext>
          </a:extLst>
        </xdr:cNvPr>
        <xdr:cNvSpPr/>
      </xdr:nvSpPr>
      <xdr:spPr>
        <a:xfrm>
          <a:off x="3276600" y="5429249"/>
          <a:ext cx="2133600" cy="99060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Aina jokin lopputulos- väite: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Esim. B6&gt;K7    tai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Summa(B2:15)&gt;=L3     tai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B5*C5&lt;M3</a:t>
          </a:r>
        </a:p>
      </xdr:txBody>
    </xdr:sp>
    <xdr:clientData/>
  </xdr:twoCellAnchor>
  <xdr:twoCellAnchor>
    <xdr:from>
      <xdr:col>6</xdr:col>
      <xdr:colOff>762000</xdr:colOff>
      <xdr:row>24</xdr:row>
      <xdr:rowOff>190498</xdr:rowOff>
    </xdr:from>
    <xdr:to>
      <xdr:col>9</xdr:col>
      <xdr:colOff>581024</xdr:colOff>
      <xdr:row>28</xdr:row>
      <xdr:rowOff>104775</xdr:rowOff>
    </xdr:to>
    <xdr:sp macro="" textlink="">
      <xdr:nvSpPr>
        <xdr:cNvPr id="39" name="Vapaamuotoinen: Muoto 38">
          <a:extLst>
            <a:ext uri="{FF2B5EF4-FFF2-40B4-BE49-F238E27FC236}">
              <a16:creationId xmlns:a16="http://schemas.microsoft.com/office/drawing/2014/main" id="{679C95CC-F292-47B8-AC36-44D48C2F5C77}"/>
            </a:ext>
          </a:extLst>
        </xdr:cNvPr>
        <xdr:cNvSpPr/>
      </xdr:nvSpPr>
      <xdr:spPr>
        <a:xfrm flipH="1" flipV="1">
          <a:off x="5343525" y="4905373"/>
          <a:ext cx="2219324" cy="676277"/>
        </a:xfrm>
        <a:custGeom>
          <a:avLst/>
          <a:gdLst>
            <a:gd name="connsiteX0" fmla="*/ 904875 w 904875"/>
            <a:gd name="connsiteY0" fmla="*/ 0 h 323850"/>
            <a:gd name="connsiteX1" fmla="*/ 514350 w 904875"/>
            <a:gd name="connsiteY1" fmla="*/ 9525 h 323850"/>
            <a:gd name="connsiteX2" fmla="*/ 342900 w 904875"/>
            <a:gd name="connsiteY2" fmla="*/ 323850 h 323850"/>
            <a:gd name="connsiteX3" fmla="*/ 0 w 904875"/>
            <a:gd name="connsiteY3" fmla="*/ 323850 h 323850"/>
            <a:gd name="connsiteX0" fmla="*/ 904875 w 904875"/>
            <a:gd name="connsiteY0" fmla="*/ 0 h 335698"/>
            <a:gd name="connsiteX1" fmla="*/ 514350 w 904875"/>
            <a:gd name="connsiteY1" fmla="*/ 9525 h 335698"/>
            <a:gd name="connsiteX2" fmla="*/ 153868 w 904875"/>
            <a:gd name="connsiteY2" fmla="*/ 335698 h 335698"/>
            <a:gd name="connsiteX3" fmla="*/ 0 w 904875"/>
            <a:gd name="connsiteY3" fmla="*/ 323850 h 335698"/>
            <a:gd name="connsiteX0" fmla="*/ 907974 w 907974"/>
            <a:gd name="connsiteY0" fmla="*/ 0 h 351496"/>
            <a:gd name="connsiteX1" fmla="*/ 517449 w 907974"/>
            <a:gd name="connsiteY1" fmla="*/ 9525 h 351496"/>
            <a:gd name="connsiteX2" fmla="*/ 156967 w 907974"/>
            <a:gd name="connsiteY2" fmla="*/ 335698 h 351496"/>
            <a:gd name="connsiteX3" fmla="*/ 0 w 907974"/>
            <a:gd name="connsiteY3" fmla="*/ 351496 h 3514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7974" h="351496">
              <a:moveTo>
                <a:pt x="907974" y="0"/>
              </a:moveTo>
              <a:lnTo>
                <a:pt x="517449" y="9525"/>
              </a:lnTo>
              <a:lnTo>
                <a:pt x="156967" y="335698"/>
              </a:lnTo>
              <a:cubicBezTo>
                <a:pt x="42667" y="335698"/>
                <a:pt x="114300" y="351496"/>
                <a:pt x="0" y="351496"/>
              </a:cubicBez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66673</xdr:colOff>
      <xdr:row>35</xdr:row>
      <xdr:rowOff>95251</xdr:rowOff>
    </xdr:from>
    <xdr:to>
      <xdr:col>8</xdr:col>
      <xdr:colOff>752475</xdr:colOff>
      <xdr:row>38</xdr:row>
      <xdr:rowOff>95251</xdr:rowOff>
    </xdr:to>
    <xdr:sp macro="" textlink="">
      <xdr:nvSpPr>
        <xdr:cNvPr id="40" name="Suorakulmio 39">
          <a:extLst>
            <a:ext uri="{FF2B5EF4-FFF2-40B4-BE49-F238E27FC236}">
              <a16:creationId xmlns:a16="http://schemas.microsoft.com/office/drawing/2014/main" id="{01EE3885-B78C-416F-BC58-2EF0F2029F1F}"/>
            </a:ext>
          </a:extLst>
        </xdr:cNvPr>
        <xdr:cNvSpPr/>
      </xdr:nvSpPr>
      <xdr:spPr>
        <a:xfrm>
          <a:off x="1162048" y="6905626"/>
          <a:ext cx="5534027" cy="571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Kuten</a:t>
          </a:r>
          <a:r>
            <a:rPr lang="fi-FI" sz="1200" b="1" baseline="0">
              <a:solidFill>
                <a:srgbClr val="000000"/>
              </a:solidFill>
            </a:rPr>
            <a:t> ylhäälläkin.....</a:t>
          </a:r>
          <a:endParaRPr lang="fi-FI" sz="1200" b="1">
            <a:solidFill>
              <a:srgbClr val="000000"/>
            </a:solidFill>
          </a:endParaRPr>
        </a:p>
        <a:p>
          <a:pPr algn="l"/>
          <a:r>
            <a:rPr lang="fi-FI" sz="1200" b="1">
              <a:solidFill>
                <a:srgbClr val="000000"/>
              </a:solidFill>
            </a:rPr>
            <a:t>Sama</a:t>
          </a:r>
          <a:r>
            <a:rPr lang="fi-FI" sz="1200" b="1" baseline="0">
              <a:solidFill>
                <a:srgbClr val="000000"/>
              </a:solidFill>
            </a:rPr>
            <a:t> tilanne voidaan ehkä ratkaista sekä </a:t>
          </a:r>
          <a:r>
            <a:rPr lang="fi-FI" sz="1200" b="1">
              <a:solidFill>
                <a:srgbClr val="000000"/>
              </a:solidFill>
            </a:rPr>
            <a:t>Jos- funktiolla että Phaku- funktiolla</a:t>
          </a:r>
        </a:p>
      </xdr:txBody>
    </xdr:sp>
    <xdr:clientData/>
  </xdr:twoCellAnchor>
  <xdr:twoCellAnchor>
    <xdr:from>
      <xdr:col>4</xdr:col>
      <xdr:colOff>514351</xdr:colOff>
      <xdr:row>56</xdr:row>
      <xdr:rowOff>57153</xdr:rowOff>
    </xdr:from>
    <xdr:to>
      <xdr:col>7</xdr:col>
      <xdr:colOff>171454</xdr:colOff>
      <xdr:row>57</xdr:row>
      <xdr:rowOff>85725</xdr:rowOff>
    </xdr:to>
    <xdr:sp macro="" textlink="">
      <xdr:nvSpPr>
        <xdr:cNvPr id="41" name="Oikea hakasulje 40">
          <a:extLst>
            <a:ext uri="{FF2B5EF4-FFF2-40B4-BE49-F238E27FC236}">
              <a16:creationId xmlns:a16="http://schemas.microsoft.com/office/drawing/2014/main" id="{4730F083-6151-466B-884F-8B767DDE4F6D}"/>
            </a:ext>
          </a:extLst>
        </xdr:cNvPr>
        <xdr:cNvSpPr/>
      </xdr:nvSpPr>
      <xdr:spPr>
        <a:xfrm rot="5400000" flipV="1">
          <a:off x="4286254" y="9839325"/>
          <a:ext cx="219072" cy="2276478"/>
        </a:xfrm>
        <a:prstGeom prst="rightBracket">
          <a:avLst/>
        </a:pr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466725</xdr:colOff>
      <xdr:row>52</xdr:row>
      <xdr:rowOff>28573</xdr:rowOff>
    </xdr:from>
    <xdr:to>
      <xdr:col>9</xdr:col>
      <xdr:colOff>904875</xdr:colOff>
      <xdr:row>58</xdr:row>
      <xdr:rowOff>19049</xdr:rowOff>
    </xdr:to>
    <xdr:sp macro="" textlink="">
      <xdr:nvSpPr>
        <xdr:cNvPr id="42" name="Vapaamuotoinen: Muoto 41">
          <a:extLst>
            <a:ext uri="{FF2B5EF4-FFF2-40B4-BE49-F238E27FC236}">
              <a16:creationId xmlns:a16="http://schemas.microsoft.com/office/drawing/2014/main" id="{18F93BD3-3E2B-43C3-91CC-43F04CDA8E6D}"/>
            </a:ext>
          </a:extLst>
        </xdr:cNvPr>
        <xdr:cNvSpPr/>
      </xdr:nvSpPr>
      <xdr:spPr>
        <a:xfrm flipV="1">
          <a:off x="4267200" y="10077448"/>
          <a:ext cx="3619500" cy="1133476"/>
        </a:xfrm>
        <a:custGeom>
          <a:avLst/>
          <a:gdLst>
            <a:gd name="connsiteX0" fmla="*/ 5114925 w 5114925"/>
            <a:gd name="connsiteY0" fmla="*/ 1238250 h 1238250"/>
            <a:gd name="connsiteX1" fmla="*/ 4171950 w 5114925"/>
            <a:gd name="connsiteY1" fmla="*/ 1228725 h 1238250"/>
            <a:gd name="connsiteX2" fmla="*/ 3190875 w 5114925"/>
            <a:gd name="connsiteY2" fmla="*/ 28575 h 1238250"/>
            <a:gd name="connsiteX3" fmla="*/ 0 w 5114925"/>
            <a:gd name="connsiteY3" fmla="*/ 0 h 1238250"/>
            <a:gd name="connsiteX4" fmla="*/ 9525 w 5114925"/>
            <a:gd name="connsiteY4" fmla="*/ 228600 h 1238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114925" h="1238250">
              <a:moveTo>
                <a:pt x="5114925" y="1238250"/>
              </a:moveTo>
              <a:lnTo>
                <a:pt x="4171950" y="1228725"/>
              </a:lnTo>
              <a:lnTo>
                <a:pt x="3190875" y="28575"/>
              </a:lnTo>
              <a:lnTo>
                <a:pt x="0" y="0"/>
              </a:lnTo>
              <a:lnTo>
                <a:pt x="9525" y="2286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542925</xdr:colOff>
      <xdr:row>56</xdr:row>
      <xdr:rowOff>1</xdr:rowOff>
    </xdr:from>
    <xdr:to>
      <xdr:col>4</xdr:col>
      <xdr:colOff>781050</xdr:colOff>
      <xdr:row>57</xdr:row>
      <xdr:rowOff>28575</xdr:rowOff>
    </xdr:to>
    <xdr:sp macro="" textlink="">
      <xdr:nvSpPr>
        <xdr:cNvPr id="43" name="Suorakulmio 42">
          <a:extLst>
            <a:ext uri="{FF2B5EF4-FFF2-40B4-BE49-F238E27FC236}">
              <a16:creationId xmlns:a16="http://schemas.microsoft.com/office/drawing/2014/main" id="{971B594E-9D69-417B-A86F-D2B267307D05}"/>
            </a:ext>
          </a:extLst>
        </xdr:cNvPr>
        <xdr:cNvSpPr/>
      </xdr:nvSpPr>
      <xdr:spPr>
        <a:xfrm>
          <a:off x="3286125" y="10810876"/>
          <a:ext cx="238125" cy="2190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200" b="1">
              <a:solidFill>
                <a:srgbClr val="000000"/>
              </a:solidFill>
            </a:rPr>
            <a:t>1</a:t>
          </a:r>
        </a:p>
      </xdr:txBody>
    </xdr:sp>
    <xdr:clientData/>
  </xdr:twoCellAnchor>
  <xdr:twoCellAnchor>
    <xdr:from>
      <xdr:col>4</xdr:col>
      <xdr:colOff>1047750</xdr:colOff>
      <xdr:row>55</xdr:row>
      <xdr:rowOff>171451</xdr:rowOff>
    </xdr:from>
    <xdr:to>
      <xdr:col>5</xdr:col>
      <xdr:colOff>228600</xdr:colOff>
      <xdr:row>57</xdr:row>
      <xdr:rowOff>9525</xdr:rowOff>
    </xdr:to>
    <xdr:sp macro="" textlink="">
      <xdr:nvSpPr>
        <xdr:cNvPr id="44" name="Suorakulmio 43">
          <a:extLst>
            <a:ext uri="{FF2B5EF4-FFF2-40B4-BE49-F238E27FC236}">
              <a16:creationId xmlns:a16="http://schemas.microsoft.com/office/drawing/2014/main" id="{FFE99FF9-7936-4E14-A7D9-CFEB81EA4E13}"/>
            </a:ext>
          </a:extLst>
        </xdr:cNvPr>
        <xdr:cNvSpPr/>
      </xdr:nvSpPr>
      <xdr:spPr>
        <a:xfrm>
          <a:off x="3790950" y="10791826"/>
          <a:ext cx="238125" cy="2190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200" b="1">
              <a:solidFill>
                <a:srgbClr val="000000"/>
              </a:solidFill>
            </a:rPr>
            <a:t>2</a:t>
          </a:r>
        </a:p>
      </xdr:txBody>
    </xdr:sp>
    <xdr:clientData/>
  </xdr:twoCellAnchor>
  <xdr:twoCellAnchor>
    <xdr:from>
      <xdr:col>5</xdr:col>
      <xdr:colOff>571500</xdr:colOff>
      <xdr:row>55</xdr:row>
      <xdr:rowOff>180976</xdr:rowOff>
    </xdr:from>
    <xdr:to>
      <xdr:col>6</xdr:col>
      <xdr:colOff>28575</xdr:colOff>
      <xdr:row>57</xdr:row>
      <xdr:rowOff>19050</xdr:rowOff>
    </xdr:to>
    <xdr:sp macro="" textlink="">
      <xdr:nvSpPr>
        <xdr:cNvPr id="45" name="Suorakulmio 44">
          <a:extLst>
            <a:ext uri="{FF2B5EF4-FFF2-40B4-BE49-F238E27FC236}">
              <a16:creationId xmlns:a16="http://schemas.microsoft.com/office/drawing/2014/main" id="{944174C1-A4CD-4364-A31C-AE3CE0063A91}"/>
            </a:ext>
          </a:extLst>
        </xdr:cNvPr>
        <xdr:cNvSpPr/>
      </xdr:nvSpPr>
      <xdr:spPr>
        <a:xfrm>
          <a:off x="4371975" y="10801351"/>
          <a:ext cx="238125" cy="2190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200" b="1">
              <a:solidFill>
                <a:srgbClr val="000000"/>
              </a:solidFill>
            </a:rPr>
            <a:t>3</a:t>
          </a:r>
        </a:p>
      </xdr:txBody>
    </xdr:sp>
    <xdr:clientData/>
  </xdr:twoCellAnchor>
  <xdr:twoCellAnchor>
    <xdr:from>
      <xdr:col>6</xdr:col>
      <xdr:colOff>247650</xdr:colOff>
      <xdr:row>55</xdr:row>
      <xdr:rowOff>180976</xdr:rowOff>
    </xdr:from>
    <xdr:to>
      <xdr:col>6</xdr:col>
      <xdr:colOff>485775</xdr:colOff>
      <xdr:row>57</xdr:row>
      <xdr:rowOff>19050</xdr:rowOff>
    </xdr:to>
    <xdr:sp macro="" textlink="">
      <xdr:nvSpPr>
        <xdr:cNvPr id="46" name="Suorakulmio 45">
          <a:extLst>
            <a:ext uri="{FF2B5EF4-FFF2-40B4-BE49-F238E27FC236}">
              <a16:creationId xmlns:a16="http://schemas.microsoft.com/office/drawing/2014/main" id="{09E2F256-F4D8-4AA7-99EB-FB725E05A521}"/>
            </a:ext>
          </a:extLst>
        </xdr:cNvPr>
        <xdr:cNvSpPr/>
      </xdr:nvSpPr>
      <xdr:spPr>
        <a:xfrm>
          <a:off x="4829175" y="10801351"/>
          <a:ext cx="238125" cy="2190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200" b="1">
              <a:solidFill>
                <a:srgbClr val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647700</xdr:colOff>
      <xdr:row>55</xdr:row>
      <xdr:rowOff>171451</xdr:rowOff>
    </xdr:from>
    <xdr:to>
      <xdr:col>7</xdr:col>
      <xdr:colOff>104775</xdr:colOff>
      <xdr:row>57</xdr:row>
      <xdr:rowOff>9525</xdr:rowOff>
    </xdr:to>
    <xdr:sp macro="" textlink="">
      <xdr:nvSpPr>
        <xdr:cNvPr id="47" name="Suorakulmio 46">
          <a:extLst>
            <a:ext uri="{FF2B5EF4-FFF2-40B4-BE49-F238E27FC236}">
              <a16:creationId xmlns:a16="http://schemas.microsoft.com/office/drawing/2014/main" id="{55096D75-9E06-4A77-9C8E-8D694EB31E31}"/>
            </a:ext>
          </a:extLst>
        </xdr:cNvPr>
        <xdr:cNvSpPr/>
      </xdr:nvSpPr>
      <xdr:spPr>
        <a:xfrm>
          <a:off x="5229225" y="10791826"/>
          <a:ext cx="238125" cy="21907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200" b="1">
              <a:solidFill>
                <a:srgbClr val="000000"/>
              </a:solidFill>
            </a:rPr>
            <a:t>5</a:t>
          </a:r>
        </a:p>
      </xdr:txBody>
    </xdr:sp>
    <xdr:clientData/>
  </xdr:twoCellAnchor>
  <xdr:twoCellAnchor>
    <xdr:from>
      <xdr:col>2</xdr:col>
      <xdr:colOff>57149</xdr:colOff>
      <xdr:row>65</xdr:row>
      <xdr:rowOff>152400</xdr:rowOff>
    </xdr:from>
    <xdr:to>
      <xdr:col>16</xdr:col>
      <xdr:colOff>95249</xdr:colOff>
      <xdr:row>84</xdr:row>
      <xdr:rowOff>104775</xdr:rowOff>
    </xdr:to>
    <xdr:sp macro="" textlink="">
      <xdr:nvSpPr>
        <xdr:cNvPr id="48" name="Suorakulmio 47">
          <a:extLst>
            <a:ext uri="{FF2B5EF4-FFF2-40B4-BE49-F238E27FC236}">
              <a16:creationId xmlns:a16="http://schemas.microsoft.com/office/drawing/2014/main" id="{B337604D-595D-440A-BBB6-B396EEB74C1D}"/>
            </a:ext>
          </a:extLst>
        </xdr:cNvPr>
        <xdr:cNvSpPr/>
      </xdr:nvSpPr>
      <xdr:spPr>
        <a:xfrm>
          <a:off x="1152524" y="12677775"/>
          <a:ext cx="12915900" cy="38004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142875</xdr:colOff>
      <xdr:row>66</xdr:row>
      <xdr:rowOff>47625</xdr:rowOff>
    </xdr:from>
    <xdr:to>
      <xdr:col>4</xdr:col>
      <xdr:colOff>742950</xdr:colOff>
      <xdr:row>68</xdr:row>
      <xdr:rowOff>9524</xdr:rowOff>
    </xdr:to>
    <xdr:sp macro="" textlink="">
      <xdr:nvSpPr>
        <xdr:cNvPr id="49" name="Suorakulmio 48">
          <a:extLst>
            <a:ext uri="{FF2B5EF4-FFF2-40B4-BE49-F238E27FC236}">
              <a16:creationId xmlns:a16="http://schemas.microsoft.com/office/drawing/2014/main" id="{54E478D4-98BF-41A9-9220-9D3A6B438B77}"/>
            </a:ext>
          </a:extLst>
        </xdr:cNvPr>
        <xdr:cNvSpPr/>
      </xdr:nvSpPr>
      <xdr:spPr>
        <a:xfrm>
          <a:off x="1238250" y="12763500"/>
          <a:ext cx="2247900" cy="34289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Phaku, mihin vain kuten ylle</a:t>
          </a:r>
        </a:p>
      </xdr:txBody>
    </xdr:sp>
    <xdr:clientData/>
  </xdr:twoCellAnchor>
  <xdr:twoCellAnchor>
    <xdr:from>
      <xdr:col>6</xdr:col>
      <xdr:colOff>266699</xdr:colOff>
      <xdr:row>66</xdr:row>
      <xdr:rowOff>85724</xdr:rowOff>
    </xdr:from>
    <xdr:to>
      <xdr:col>9</xdr:col>
      <xdr:colOff>666750</xdr:colOff>
      <xdr:row>74</xdr:row>
      <xdr:rowOff>85725</xdr:rowOff>
    </xdr:to>
    <xdr:sp macro="" textlink="">
      <xdr:nvSpPr>
        <xdr:cNvPr id="50" name="Suorakulmio 49">
          <a:extLst>
            <a:ext uri="{FF2B5EF4-FFF2-40B4-BE49-F238E27FC236}">
              <a16:creationId xmlns:a16="http://schemas.microsoft.com/office/drawing/2014/main" id="{A6023015-52B7-451E-B28C-809F5F945589}"/>
            </a:ext>
          </a:extLst>
        </xdr:cNvPr>
        <xdr:cNvSpPr/>
      </xdr:nvSpPr>
      <xdr:spPr>
        <a:xfrm>
          <a:off x="4848224" y="12801599"/>
          <a:ext cx="2800351" cy="156210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RATKAISEVAA!!!</a:t>
          </a:r>
        </a:p>
        <a:p>
          <a:pPr algn="l"/>
          <a:endParaRPr lang="fi-FI" sz="1200" b="1">
            <a:solidFill>
              <a:srgbClr val="000000"/>
            </a:solidFill>
          </a:endParaRPr>
        </a:p>
        <a:p>
          <a:pPr algn="l"/>
          <a:r>
            <a:rPr lang="fi-FI" sz="1200" b="1">
              <a:solidFill>
                <a:srgbClr val="000000"/>
              </a:solidFill>
            </a:rPr>
            <a:t>Jos keksit</a:t>
          </a:r>
          <a:r>
            <a:rPr lang="fi-FI" sz="1200" b="1" baseline="0">
              <a:solidFill>
                <a:srgbClr val="000000"/>
              </a:solidFill>
            </a:rPr>
            <a:t> asiaasi ratkaisutaulukon eli:</a:t>
          </a:r>
        </a:p>
        <a:p>
          <a:pPr algn="l"/>
          <a:endParaRPr lang="fi-FI" sz="1200" b="1" baseline="0">
            <a:solidFill>
              <a:srgbClr val="000000"/>
            </a:solidFill>
          </a:endParaRPr>
        </a:p>
        <a:p>
          <a:pPr algn="l"/>
          <a:r>
            <a:rPr lang="fi-FI" sz="1200" b="1" baseline="0">
              <a:solidFill>
                <a:srgbClr val="000000"/>
              </a:solidFill>
            </a:rPr>
            <a:t>Raja- arvot</a:t>
          </a:r>
        </a:p>
        <a:p>
          <a:pPr algn="l"/>
          <a:endParaRPr lang="fi-FI" sz="1200" b="1" baseline="0">
            <a:solidFill>
              <a:srgbClr val="000000"/>
            </a:solidFill>
          </a:endParaRPr>
        </a:p>
        <a:p>
          <a:pPr algn="l"/>
          <a:r>
            <a:rPr lang="fi-FI" sz="1200" b="1" baseline="0">
              <a:solidFill>
                <a:srgbClr val="000000"/>
              </a:solidFill>
            </a:rPr>
            <a:t>Haluamasi vastaukset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38100</xdr:colOff>
      <xdr:row>70</xdr:row>
      <xdr:rowOff>219075</xdr:rowOff>
    </xdr:from>
    <xdr:to>
      <xdr:col>6</xdr:col>
      <xdr:colOff>647700</xdr:colOff>
      <xdr:row>78</xdr:row>
      <xdr:rowOff>0</xdr:rowOff>
    </xdr:to>
    <xdr:sp macro="" textlink="">
      <xdr:nvSpPr>
        <xdr:cNvPr id="51" name="Vapaamuotoinen: Muoto 50">
          <a:extLst>
            <a:ext uri="{FF2B5EF4-FFF2-40B4-BE49-F238E27FC236}">
              <a16:creationId xmlns:a16="http://schemas.microsoft.com/office/drawing/2014/main" id="{E21A9BA9-52E6-4564-9162-1EE108FB4D73}"/>
            </a:ext>
          </a:extLst>
        </xdr:cNvPr>
        <xdr:cNvSpPr/>
      </xdr:nvSpPr>
      <xdr:spPr>
        <a:xfrm>
          <a:off x="4619625" y="13696950"/>
          <a:ext cx="609600" cy="1533525"/>
        </a:xfrm>
        <a:custGeom>
          <a:avLst/>
          <a:gdLst>
            <a:gd name="connsiteX0" fmla="*/ 400050 w 733425"/>
            <a:gd name="connsiteY0" fmla="*/ 0 h 1543050"/>
            <a:gd name="connsiteX1" fmla="*/ 9525 w 733425"/>
            <a:gd name="connsiteY1" fmla="*/ 19050 h 1543050"/>
            <a:gd name="connsiteX2" fmla="*/ 0 w 733425"/>
            <a:gd name="connsiteY2" fmla="*/ 1543050 h 1543050"/>
            <a:gd name="connsiteX3" fmla="*/ 733425 w 733425"/>
            <a:gd name="connsiteY3" fmla="*/ 1533525 h 1543050"/>
            <a:gd name="connsiteX0" fmla="*/ 285452 w 733425"/>
            <a:gd name="connsiteY0" fmla="*/ 0 h 1533525"/>
            <a:gd name="connsiteX1" fmla="*/ 9525 w 733425"/>
            <a:gd name="connsiteY1" fmla="*/ 9525 h 1533525"/>
            <a:gd name="connsiteX2" fmla="*/ 0 w 733425"/>
            <a:gd name="connsiteY2" fmla="*/ 1533525 h 1533525"/>
            <a:gd name="connsiteX3" fmla="*/ 733425 w 733425"/>
            <a:gd name="connsiteY3" fmla="*/ 1524000 h 1533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33425" h="1533525">
              <a:moveTo>
                <a:pt x="285452" y="0"/>
              </a:moveTo>
              <a:lnTo>
                <a:pt x="9525" y="9525"/>
              </a:lnTo>
              <a:lnTo>
                <a:pt x="0" y="1533525"/>
              </a:lnTo>
              <a:lnTo>
                <a:pt x="733425" y="15240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524741</xdr:colOff>
      <xdr:row>72</xdr:row>
      <xdr:rowOff>171450</xdr:rowOff>
    </xdr:from>
    <xdr:to>
      <xdr:col>9</xdr:col>
      <xdr:colOff>190500</xdr:colOff>
      <xdr:row>78</xdr:row>
      <xdr:rowOff>95250</xdr:rowOff>
    </xdr:to>
    <xdr:sp macro="" textlink="">
      <xdr:nvSpPr>
        <xdr:cNvPr id="52" name="Vapaamuotoinen: Muoto 51">
          <a:extLst>
            <a:ext uri="{FF2B5EF4-FFF2-40B4-BE49-F238E27FC236}">
              <a16:creationId xmlns:a16="http://schemas.microsoft.com/office/drawing/2014/main" id="{E0BFC010-BAF1-4955-B038-1D9A9148B0BC}"/>
            </a:ext>
          </a:extLst>
        </xdr:cNvPr>
        <xdr:cNvSpPr/>
      </xdr:nvSpPr>
      <xdr:spPr>
        <a:xfrm flipH="1">
          <a:off x="6468341" y="14068425"/>
          <a:ext cx="703984" cy="1257300"/>
        </a:xfrm>
        <a:custGeom>
          <a:avLst/>
          <a:gdLst>
            <a:gd name="connsiteX0" fmla="*/ 400050 w 733425"/>
            <a:gd name="connsiteY0" fmla="*/ 0 h 1543050"/>
            <a:gd name="connsiteX1" fmla="*/ 9525 w 733425"/>
            <a:gd name="connsiteY1" fmla="*/ 19050 h 1543050"/>
            <a:gd name="connsiteX2" fmla="*/ 0 w 733425"/>
            <a:gd name="connsiteY2" fmla="*/ 1543050 h 1543050"/>
            <a:gd name="connsiteX3" fmla="*/ 733425 w 733425"/>
            <a:gd name="connsiteY3" fmla="*/ 1533525 h 1543050"/>
            <a:gd name="connsiteX0" fmla="*/ 1290637 w 1290637"/>
            <a:gd name="connsiteY0" fmla="*/ 266700 h 1524000"/>
            <a:gd name="connsiteX1" fmla="*/ 9525 w 1290637"/>
            <a:gd name="connsiteY1" fmla="*/ 0 h 1524000"/>
            <a:gd name="connsiteX2" fmla="*/ 0 w 1290637"/>
            <a:gd name="connsiteY2" fmla="*/ 1524000 h 1524000"/>
            <a:gd name="connsiteX3" fmla="*/ 733425 w 1290637"/>
            <a:gd name="connsiteY3" fmla="*/ 1514475 h 1524000"/>
            <a:gd name="connsiteX0" fmla="*/ 1290637 w 1290637"/>
            <a:gd name="connsiteY0" fmla="*/ 0 h 1257300"/>
            <a:gd name="connsiteX1" fmla="*/ 79374 w 1290637"/>
            <a:gd name="connsiteY1" fmla="*/ 9525 h 1257300"/>
            <a:gd name="connsiteX2" fmla="*/ 0 w 1290637"/>
            <a:gd name="connsiteY2" fmla="*/ 1257300 h 1257300"/>
            <a:gd name="connsiteX3" fmla="*/ 733425 w 1290637"/>
            <a:gd name="connsiteY3" fmla="*/ 1247775 h 1257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90637" h="1257300">
              <a:moveTo>
                <a:pt x="1290637" y="0"/>
              </a:moveTo>
              <a:lnTo>
                <a:pt x="79374" y="9525"/>
              </a:lnTo>
              <a:lnTo>
                <a:pt x="0" y="1257300"/>
              </a:lnTo>
              <a:lnTo>
                <a:pt x="733425" y="1247775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1133475</xdr:colOff>
      <xdr:row>75</xdr:row>
      <xdr:rowOff>257175</xdr:rowOff>
    </xdr:from>
    <xdr:to>
      <xdr:col>9</xdr:col>
      <xdr:colOff>2923951</xdr:colOff>
      <xdr:row>80</xdr:row>
      <xdr:rowOff>123699</xdr:rowOff>
    </xdr:to>
    <xdr:pic>
      <xdr:nvPicPr>
        <xdr:cNvPr id="53" name="Kuva 52">
          <a:extLst>
            <a:ext uri="{FF2B5EF4-FFF2-40B4-BE49-F238E27FC236}">
              <a16:creationId xmlns:a16="http://schemas.microsoft.com/office/drawing/2014/main" id="{A642E4EF-91B9-4768-8C56-672C6A807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5300" y="14725650"/>
          <a:ext cx="1790476" cy="1009524"/>
        </a:xfrm>
        <a:prstGeom prst="rect">
          <a:avLst/>
        </a:prstGeom>
      </xdr:spPr>
    </xdr:pic>
    <xdr:clientData/>
  </xdr:twoCellAnchor>
  <xdr:twoCellAnchor>
    <xdr:from>
      <xdr:col>9</xdr:col>
      <xdr:colOff>1095374</xdr:colOff>
      <xdr:row>67</xdr:row>
      <xdr:rowOff>171449</xdr:rowOff>
    </xdr:from>
    <xdr:to>
      <xdr:col>10</xdr:col>
      <xdr:colOff>581025</xdr:colOff>
      <xdr:row>72</xdr:row>
      <xdr:rowOff>95250</xdr:rowOff>
    </xdr:to>
    <xdr:sp macro="" textlink="">
      <xdr:nvSpPr>
        <xdr:cNvPr id="54" name="Suorakulmio 53">
          <a:extLst>
            <a:ext uri="{FF2B5EF4-FFF2-40B4-BE49-F238E27FC236}">
              <a16:creationId xmlns:a16="http://schemas.microsoft.com/office/drawing/2014/main" id="{27DA722D-E9DA-420B-99D9-1AAC05C1CC30}"/>
            </a:ext>
          </a:extLst>
        </xdr:cNvPr>
        <xdr:cNvSpPr/>
      </xdr:nvSpPr>
      <xdr:spPr>
        <a:xfrm>
          <a:off x="8077199" y="13077824"/>
          <a:ext cx="2886076" cy="91440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Niin pystyt helpolla</a:t>
          </a:r>
          <a:r>
            <a:rPr lang="fi-FI" sz="1200" b="1" baseline="0">
              <a:solidFill>
                <a:srgbClr val="000000"/>
              </a:solidFill>
            </a:rPr>
            <a:t> phaku-funktiolla ratkaisemaan monimutkaisia jos- yhtälöitä eli pystyt monipuolisiin ratkaisuihin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581025</xdr:colOff>
      <xdr:row>56</xdr:row>
      <xdr:rowOff>123824</xdr:rowOff>
    </xdr:from>
    <xdr:to>
      <xdr:col>10</xdr:col>
      <xdr:colOff>152400</xdr:colOff>
      <xdr:row>62</xdr:row>
      <xdr:rowOff>114299</xdr:rowOff>
    </xdr:to>
    <xdr:sp macro="" textlink="">
      <xdr:nvSpPr>
        <xdr:cNvPr id="55" name="Suorakulmio 54">
          <a:extLst>
            <a:ext uri="{FF2B5EF4-FFF2-40B4-BE49-F238E27FC236}">
              <a16:creationId xmlns:a16="http://schemas.microsoft.com/office/drawing/2014/main" id="{82552CBE-6AF9-4E04-9929-C46FEA307684}"/>
            </a:ext>
          </a:extLst>
        </xdr:cNvPr>
        <xdr:cNvSpPr/>
      </xdr:nvSpPr>
      <xdr:spPr>
        <a:xfrm>
          <a:off x="7562850" y="10934699"/>
          <a:ext cx="2971800" cy="1133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Täsmähaku = 0 = Millä haen, tieto</a:t>
          </a:r>
          <a:r>
            <a:rPr lang="fi-FI" sz="1200" b="1" baseline="0">
              <a:solidFill>
                <a:srgbClr val="000000"/>
              </a:solidFill>
            </a:rPr>
            <a:t> </a:t>
          </a:r>
          <a:r>
            <a:rPr lang="fi-FI" sz="1200" b="1">
              <a:solidFill>
                <a:srgbClr val="000000"/>
              </a:solidFill>
            </a:rPr>
            <a:t>oltava haku-sarakkeessa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Karkea haku = tyhjä = Millä haen, tietoa ei tarvi olla haku-sarakkeessa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Nyt hakusarake</a:t>
          </a:r>
          <a:r>
            <a:rPr lang="fi-FI" sz="1200" b="1" baseline="0">
              <a:solidFill>
                <a:srgbClr val="000000"/>
              </a:solidFill>
            </a:rPr>
            <a:t> on tuotenimi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2438400</xdr:colOff>
      <xdr:row>54</xdr:row>
      <xdr:rowOff>9524</xdr:rowOff>
    </xdr:from>
    <xdr:to>
      <xdr:col>9</xdr:col>
      <xdr:colOff>2609850</xdr:colOff>
      <xdr:row>56</xdr:row>
      <xdr:rowOff>95249</xdr:rowOff>
    </xdr:to>
    <xdr:sp macro="" textlink="">
      <xdr:nvSpPr>
        <xdr:cNvPr id="56" name="Vapaamuotoinen: Muoto 55">
          <a:extLst>
            <a:ext uri="{FF2B5EF4-FFF2-40B4-BE49-F238E27FC236}">
              <a16:creationId xmlns:a16="http://schemas.microsoft.com/office/drawing/2014/main" id="{786FC23E-7DD3-4A4E-B8EC-488EC5C28BEE}"/>
            </a:ext>
          </a:extLst>
        </xdr:cNvPr>
        <xdr:cNvSpPr/>
      </xdr:nvSpPr>
      <xdr:spPr>
        <a:xfrm flipV="1">
          <a:off x="9420225" y="10439399"/>
          <a:ext cx="171450" cy="466725"/>
        </a:xfrm>
        <a:custGeom>
          <a:avLst/>
          <a:gdLst>
            <a:gd name="connsiteX0" fmla="*/ 0 w 857250"/>
            <a:gd name="connsiteY0" fmla="*/ 0 h 495300"/>
            <a:gd name="connsiteX1" fmla="*/ 0 w 857250"/>
            <a:gd name="connsiteY1" fmla="*/ 114300 h 495300"/>
            <a:gd name="connsiteX2" fmla="*/ 857250 w 857250"/>
            <a:gd name="connsiteY2" fmla="*/ 180975 h 495300"/>
            <a:gd name="connsiteX3" fmla="*/ 857250 w 857250"/>
            <a:gd name="connsiteY3" fmla="*/ 495300 h 495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57250" h="495300">
              <a:moveTo>
                <a:pt x="0" y="0"/>
              </a:moveTo>
              <a:lnTo>
                <a:pt x="0" y="114300"/>
              </a:lnTo>
              <a:lnTo>
                <a:pt x="857250" y="180975"/>
              </a:lnTo>
              <a:lnTo>
                <a:pt x="857250" y="495300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771525</xdr:colOff>
      <xdr:row>52</xdr:row>
      <xdr:rowOff>168809</xdr:rowOff>
    </xdr:from>
    <xdr:to>
      <xdr:col>9</xdr:col>
      <xdr:colOff>609600</xdr:colOff>
      <xdr:row>59</xdr:row>
      <xdr:rowOff>168736</xdr:rowOff>
    </xdr:to>
    <xdr:sp macro="" textlink="">
      <xdr:nvSpPr>
        <xdr:cNvPr id="57" name="Vapaamuotoinen: Muoto 56">
          <a:extLst>
            <a:ext uri="{FF2B5EF4-FFF2-40B4-BE49-F238E27FC236}">
              <a16:creationId xmlns:a16="http://schemas.microsoft.com/office/drawing/2014/main" id="{961B3E85-852C-45C8-8672-080D006860CA}"/>
            </a:ext>
          </a:extLst>
        </xdr:cNvPr>
        <xdr:cNvSpPr/>
      </xdr:nvSpPr>
      <xdr:spPr>
        <a:xfrm flipV="1">
          <a:off x="2457450" y="10217684"/>
          <a:ext cx="5133975" cy="1333427"/>
        </a:xfrm>
        <a:custGeom>
          <a:avLst/>
          <a:gdLst>
            <a:gd name="connsiteX0" fmla="*/ 5114925 w 5114925"/>
            <a:gd name="connsiteY0" fmla="*/ 1238250 h 1238250"/>
            <a:gd name="connsiteX1" fmla="*/ 4171950 w 5114925"/>
            <a:gd name="connsiteY1" fmla="*/ 1228725 h 1238250"/>
            <a:gd name="connsiteX2" fmla="*/ 3190875 w 5114925"/>
            <a:gd name="connsiteY2" fmla="*/ 28575 h 1238250"/>
            <a:gd name="connsiteX3" fmla="*/ 0 w 5114925"/>
            <a:gd name="connsiteY3" fmla="*/ 0 h 1238250"/>
            <a:gd name="connsiteX4" fmla="*/ 9525 w 5114925"/>
            <a:gd name="connsiteY4" fmla="*/ 228600 h 1238250"/>
            <a:gd name="connsiteX0" fmla="*/ 6084579 w 6084579"/>
            <a:gd name="connsiteY0" fmla="*/ 1238250 h 2555009"/>
            <a:gd name="connsiteX1" fmla="*/ 5141604 w 6084579"/>
            <a:gd name="connsiteY1" fmla="*/ 1228725 h 2555009"/>
            <a:gd name="connsiteX2" fmla="*/ 4160529 w 6084579"/>
            <a:gd name="connsiteY2" fmla="*/ 28575 h 2555009"/>
            <a:gd name="connsiteX3" fmla="*/ 969654 w 6084579"/>
            <a:gd name="connsiteY3" fmla="*/ 0 h 2555009"/>
            <a:gd name="connsiteX4" fmla="*/ 0 w 6084579"/>
            <a:gd name="connsiteY4" fmla="*/ 2555009 h 2555009"/>
            <a:gd name="connsiteX0" fmla="*/ 7330963 w 7330963"/>
            <a:gd name="connsiteY0" fmla="*/ 1209675 h 2526434"/>
            <a:gd name="connsiteX1" fmla="*/ 6387988 w 7330963"/>
            <a:gd name="connsiteY1" fmla="*/ 1200150 h 2526434"/>
            <a:gd name="connsiteX2" fmla="*/ 5406913 w 7330963"/>
            <a:gd name="connsiteY2" fmla="*/ 0 h 2526434"/>
            <a:gd name="connsiteX3" fmla="*/ 0 w 7330963"/>
            <a:gd name="connsiteY3" fmla="*/ 1860069 h 2526434"/>
            <a:gd name="connsiteX4" fmla="*/ 1246384 w 7330963"/>
            <a:gd name="connsiteY4" fmla="*/ 2526434 h 2526434"/>
            <a:gd name="connsiteX0" fmla="*/ 7330963 w 7330963"/>
            <a:gd name="connsiteY0" fmla="*/ 1209675 h 2526434"/>
            <a:gd name="connsiteX1" fmla="*/ 6722971 w 7330963"/>
            <a:gd name="connsiteY1" fmla="*/ 1212658 h 2526434"/>
            <a:gd name="connsiteX2" fmla="*/ 5406913 w 7330963"/>
            <a:gd name="connsiteY2" fmla="*/ 0 h 2526434"/>
            <a:gd name="connsiteX3" fmla="*/ 0 w 7330963"/>
            <a:gd name="connsiteY3" fmla="*/ 1860069 h 2526434"/>
            <a:gd name="connsiteX4" fmla="*/ 1246384 w 7330963"/>
            <a:gd name="connsiteY4" fmla="*/ 2526434 h 2526434"/>
            <a:gd name="connsiteX0" fmla="*/ 7330963 w 7330963"/>
            <a:gd name="connsiteY0" fmla="*/ 534266 h 1851025"/>
            <a:gd name="connsiteX1" fmla="*/ 6722971 w 7330963"/>
            <a:gd name="connsiteY1" fmla="*/ 537249 h 1851025"/>
            <a:gd name="connsiteX2" fmla="*/ 6592236 w 7330963"/>
            <a:gd name="connsiteY2" fmla="*/ 0 h 1851025"/>
            <a:gd name="connsiteX3" fmla="*/ 0 w 7330963"/>
            <a:gd name="connsiteY3" fmla="*/ 1184660 h 1851025"/>
            <a:gd name="connsiteX4" fmla="*/ 1246384 w 7330963"/>
            <a:gd name="connsiteY4" fmla="*/ 1851025 h 1851025"/>
            <a:gd name="connsiteX0" fmla="*/ 7330963 w 7330963"/>
            <a:gd name="connsiteY0" fmla="*/ 534266 h 1851025"/>
            <a:gd name="connsiteX1" fmla="*/ 6722971 w 7330963"/>
            <a:gd name="connsiteY1" fmla="*/ 537249 h 1851025"/>
            <a:gd name="connsiteX2" fmla="*/ 6592236 w 7330963"/>
            <a:gd name="connsiteY2" fmla="*/ 0 h 1851025"/>
            <a:gd name="connsiteX3" fmla="*/ 450938 w 7330963"/>
            <a:gd name="connsiteY3" fmla="*/ 271603 h 1851025"/>
            <a:gd name="connsiteX4" fmla="*/ 0 w 7330963"/>
            <a:gd name="connsiteY4" fmla="*/ 1184660 h 1851025"/>
            <a:gd name="connsiteX5" fmla="*/ 1246384 w 7330963"/>
            <a:gd name="connsiteY5" fmla="*/ 1851025 h 1851025"/>
            <a:gd name="connsiteX0" fmla="*/ 7330963 w 7330963"/>
            <a:gd name="connsiteY0" fmla="*/ 434205 h 1750964"/>
            <a:gd name="connsiteX1" fmla="*/ 6722971 w 7330963"/>
            <a:gd name="connsiteY1" fmla="*/ 437188 h 1750964"/>
            <a:gd name="connsiteX2" fmla="*/ 6682424 w 7330963"/>
            <a:gd name="connsiteY2" fmla="*/ 0 h 1750964"/>
            <a:gd name="connsiteX3" fmla="*/ 450938 w 7330963"/>
            <a:gd name="connsiteY3" fmla="*/ 171542 h 1750964"/>
            <a:gd name="connsiteX4" fmla="*/ 0 w 7330963"/>
            <a:gd name="connsiteY4" fmla="*/ 1084599 h 1750964"/>
            <a:gd name="connsiteX5" fmla="*/ 1246384 w 7330963"/>
            <a:gd name="connsiteY5" fmla="*/ 1750964 h 1750964"/>
            <a:gd name="connsiteX0" fmla="*/ 7330963 w 7330963"/>
            <a:gd name="connsiteY0" fmla="*/ 452848 h 1769607"/>
            <a:gd name="connsiteX1" fmla="*/ 6722971 w 7330963"/>
            <a:gd name="connsiteY1" fmla="*/ 455831 h 1769607"/>
            <a:gd name="connsiteX2" fmla="*/ 6682424 w 7330963"/>
            <a:gd name="connsiteY2" fmla="*/ 18643 h 1769607"/>
            <a:gd name="connsiteX3" fmla="*/ 450938 w 7330963"/>
            <a:gd name="connsiteY3" fmla="*/ 190185 h 1769607"/>
            <a:gd name="connsiteX4" fmla="*/ 0 w 7330963"/>
            <a:gd name="connsiteY4" fmla="*/ 1103242 h 1769607"/>
            <a:gd name="connsiteX5" fmla="*/ 1246384 w 7330963"/>
            <a:gd name="connsiteY5" fmla="*/ 1769607 h 1769607"/>
            <a:gd name="connsiteX0" fmla="*/ 7330963 w 7330963"/>
            <a:gd name="connsiteY0" fmla="*/ 434205 h 1750964"/>
            <a:gd name="connsiteX1" fmla="*/ 6722971 w 7330963"/>
            <a:gd name="connsiteY1" fmla="*/ 437188 h 1750964"/>
            <a:gd name="connsiteX2" fmla="*/ 6682424 w 7330963"/>
            <a:gd name="connsiteY2" fmla="*/ 0 h 1750964"/>
            <a:gd name="connsiteX3" fmla="*/ 450938 w 7330963"/>
            <a:gd name="connsiteY3" fmla="*/ 171542 h 1750964"/>
            <a:gd name="connsiteX4" fmla="*/ 0 w 7330963"/>
            <a:gd name="connsiteY4" fmla="*/ 1084599 h 1750964"/>
            <a:gd name="connsiteX5" fmla="*/ 1246384 w 7330963"/>
            <a:gd name="connsiteY5" fmla="*/ 1750964 h 1750964"/>
            <a:gd name="connsiteX0" fmla="*/ 6944445 w 6944445"/>
            <a:gd name="connsiteY0" fmla="*/ 434205 h 1750964"/>
            <a:gd name="connsiteX1" fmla="*/ 6336453 w 6944445"/>
            <a:gd name="connsiteY1" fmla="*/ 437188 h 1750964"/>
            <a:gd name="connsiteX2" fmla="*/ 6295906 w 6944445"/>
            <a:gd name="connsiteY2" fmla="*/ 0 h 1750964"/>
            <a:gd name="connsiteX3" fmla="*/ 64420 w 6944445"/>
            <a:gd name="connsiteY3" fmla="*/ 171542 h 1750964"/>
            <a:gd name="connsiteX4" fmla="*/ 0 w 6944445"/>
            <a:gd name="connsiteY4" fmla="*/ 1109614 h 1750964"/>
            <a:gd name="connsiteX5" fmla="*/ 859866 w 6944445"/>
            <a:gd name="connsiteY5" fmla="*/ 1750964 h 17509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944445" h="1750964">
              <a:moveTo>
                <a:pt x="6944445" y="434205"/>
              </a:moveTo>
              <a:lnTo>
                <a:pt x="6336453" y="437188"/>
              </a:lnTo>
              <a:lnTo>
                <a:pt x="6295906" y="0"/>
              </a:lnTo>
              <a:cubicBezTo>
                <a:pt x="5644568" y="65520"/>
                <a:pt x="1849546" y="55993"/>
                <a:pt x="64420" y="171542"/>
              </a:cubicBezTo>
              <a:lnTo>
                <a:pt x="0" y="1109614"/>
              </a:lnTo>
              <a:lnTo>
                <a:pt x="859866" y="1750964"/>
              </a:lnTo>
            </a:path>
          </a:pathLst>
        </a:custGeom>
        <a:ln w="38100" cap="flat" cmpd="sng" algn="ctr">
          <a:solidFill>
            <a:srgbClr val="FF0000"/>
          </a:solidFill>
          <a:prstDash val="solid"/>
          <a:miter lim="800000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fi-FI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885825</xdr:colOff>
      <xdr:row>58</xdr:row>
      <xdr:rowOff>104776</xdr:rowOff>
    </xdr:from>
    <xdr:to>
      <xdr:col>4</xdr:col>
      <xdr:colOff>781050</xdr:colOff>
      <xdr:row>60</xdr:row>
      <xdr:rowOff>57150</xdr:rowOff>
    </xdr:to>
    <xdr:sp macro="" textlink="">
      <xdr:nvSpPr>
        <xdr:cNvPr id="58" name="Suorakulmio 57">
          <a:extLst>
            <a:ext uri="{FF2B5EF4-FFF2-40B4-BE49-F238E27FC236}">
              <a16:creationId xmlns:a16="http://schemas.microsoft.com/office/drawing/2014/main" id="{5991C659-26CA-4517-B772-73B1A147F77D}"/>
            </a:ext>
          </a:extLst>
        </xdr:cNvPr>
        <xdr:cNvSpPr/>
      </xdr:nvSpPr>
      <xdr:spPr>
        <a:xfrm>
          <a:off x="2571750" y="11296651"/>
          <a:ext cx="952500" cy="3333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Tuotenimi</a:t>
          </a:r>
        </a:p>
      </xdr:txBody>
    </xdr:sp>
    <xdr:clientData/>
  </xdr:twoCellAnchor>
  <xdr:twoCellAnchor>
    <xdr:from>
      <xdr:col>3</xdr:col>
      <xdr:colOff>352425</xdr:colOff>
      <xdr:row>61</xdr:row>
      <xdr:rowOff>47626</xdr:rowOff>
    </xdr:from>
    <xdr:to>
      <xdr:col>4</xdr:col>
      <xdr:colOff>266700</xdr:colOff>
      <xdr:row>64</xdr:row>
      <xdr:rowOff>9526</xdr:rowOff>
    </xdr:to>
    <xdr:sp macro="" textlink="">
      <xdr:nvSpPr>
        <xdr:cNvPr id="59" name="Suorakulmio 58">
          <a:extLst>
            <a:ext uri="{FF2B5EF4-FFF2-40B4-BE49-F238E27FC236}">
              <a16:creationId xmlns:a16="http://schemas.microsoft.com/office/drawing/2014/main" id="{BC93079F-7260-4C82-91F6-6A6F1F920F4B}"/>
            </a:ext>
          </a:extLst>
        </xdr:cNvPr>
        <xdr:cNvSpPr/>
      </xdr:nvSpPr>
      <xdr:spPr>
        <a:xfrm>
          <a:off x="2038350" y="11811001"/>
          <a:ext cx="971550" cy="533400"/>
        </a:xfrm>
        <a:prstGeom prst="rect">
          <a:avLst/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Hakutieto</a:t>
          </a:r>
          <a:r>
            <a:rPr lang="fi-FI" sz="1200" b="1" baseline="0">
              <a:solidFill>
                <a:srgbClr val="000000"/>
              </a:solidFill>
            </a:rPr>
            <a:t> </a:t>
          </a:r>
          <a:r>
            <a:rPr lang="fi-FI" sz="1200" b="1">
              <a:solidFill>
                <a:srgbClr val="000000"/>
              </a:solidFill>
            </a:rPr>
            <a:t>Tuotenimi</a:t>
          </a:r>
        </a:p>
      </xdr:txBody>
    </xdr:sp>
    <xdr:clientData/>
  </xdr:twoCellAnchor>
  <xdr:twoCellAnchor>
    <xdr:from>
      <xdr:col>7</xdr:col>
      <xdr:colOff>447675</xdr:colOff>
      <xdr:row>61</xdr:row>
      <xdr:rowOff>28576</xdr:rowOff>
    </xdr:from>
    <xdr:to>
      <xdr:col>8</xdr:col>
      <xdr:colOff>838200</xdr:colOff>
      <xdr:row>63</xdr:row>
      <xdr:rowOff>180976</xdr:rowOff>
    </xdr:to>
    <xdr:sp macro="" textlink="">
      <xdr:nvSpPr>
        <xdr:cNvPr id="60" name="Suorakulmio 59">
          <a:extLst>
            <a:ext uri="{FF2B5EF4-FFF2-40B4-BE49-F238E27FC236}">
              <a16:creationId xmlns:a16="http://schemas.microsoft.com/office/drawing/2014/main" id="{0EAF315B-82A1-456B-9E03-3C03FFD88C32}"/>
            </a:ext>
          </a:extLst>
        </xdr:cNvPr>
        <xdr:cNvSpPr/>
      </xdr:nvSpPr>
      <xdr:spPr>
        <a:xfrm>
          <a:off x="5810250" y="11791951"/>
          <a:ext cx="971550" cy="5334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Tavoitetieto</a:t>
          </a:r>
          <a:r>
            <a:rPr lang="fi-FI" sz="1200" b="1" baseline="0">
              <a:solidFill>
                <a:srgbClr val="000000"/>
              </a:solidFill>
            </a:rPr>
            <a:t> </a:t>
          </a:r>
          <a:r>
            <a:rPr lang="fi-FI" sz="1200" b="1">
              <a:solidFill>
                <a:srgbClr val="000000"/>
              </a:solidFill>
            </a:rPr>
            <a:t>hinta</a:t>
          </a:r>
        </a:p>
      </xdr:txBody>
    </xdr:sp>
    <xdr:clientData/>
  </xdr:twoCellAnchor>
  <xdr:twoCellAnchor>
    <xdr:from>
      <xdr:col>9</xdr:col>
      <xdr:colOff>457199</xdr:colOff>
      <xdr:row>67</xdr:row>
      <xdr:rowOff>76201</xdr:rowOff>
    </xdr:from>
    <xdr:to>
      <xdr:col>9</xdr:col>
      <xdr:colOff>1066800</xdr:colOff>
      <xdr:row>69</xdr:row>
      <xdr:rowOff>38101</xdr:rowOff>
    </xdr:to>
    <xdr:sp macro="" textlink="">
      <xdr:nvSpPr>
        <xdr:cNvPr id="61" name="Nuoli: Oikea 60">
          <a:extLst>
            <a:ext uri="{FF2B5EF4-FFF2-40B4-BE49-F238E27FC236}">
              <a16:creationId xmlns:a16="http://schemas.microsoft.com/office/drawing/2014/main" id="{E3ABF8BC-1248-4B5C-BA24-C674F4AB8983}"/>
            </a:ext>
          </a:extLst>
        </xdr:cNvPr>
        <xdr:cNvSpPr/>
      </xdr:nvSpPr>
      <xdr:spPr>
        <a:xfrm>
          <a:off x="7439024" y="12982576"/>
          <a:ext cx="609601" cy="342900"/>
        </a:xfrm>
        <a:prstGeom prst="rightArrow">
          <a:avLst>
            <a:gd name="adj1" fmla="val 39403"/>
            <a:gd name="adj2" fmla="val 8461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endParaRPr lang="fi-FI" sz="1200" b="1">
            <a:solidFill>
              <a:srgbClr val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47623</xdr:colOff>
      <xdr:row>16</xdr:row>
      <xdr:rowOff>57150</xdr:rowOff>
    </xdr:from>
    <xdr:to>
      <xdr:col>5</xdr:col>
      <xdr:colOff>485775</xdr:colOff>
      <xdr:row>18</xdr:row>
      <xdr:rowOff>9525</xdr:rowOff>
    </xdr:to>
    <xdr:sp macro="" textlink="">
      <xdr:nvSpPr>
        <xdr:cNvPr id="62" name="Suorakulmio 61">
          <a:extLst>
            <a:ext uri="{FF2B5EF4-FFF2-40B4-BE49-F238E27FC236}">
              <a16:creationId xmlns:a16="http://schemas.microsoft.com/office/drawing/2014/main" id="{D9A8FE97-A46F-487C-9131-50724BE91002}"/>
            </a:ext>
          </a:extLst>
        </xdr:cNvPr>
        <xdr:cNvSpPr/>
      </xdr:nvSpPr>
      <xdr:spPr>
        <a:xfrm>
          <a:off x="1142998" y="3171825"/>
          <a:ext cx="3143252" cy="352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Pivot</a:t>
          </a:r>
          <a:r>
            <a:rPr lang="fi-FI" sz="1200" b="1" baseline="0">
              <a:solidFill>
                <a:srgbClr val="000000"/>
              </a:solidFill>
            </a:rPr>
            <a:t> = Pikalaskenta = 2 hiiren vetoa, valmis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28573</xdr:colOff>
      <xdr:row>18</xdr:row>
      <xdr:rowOff>28575</xdr:rowOff>
    </xdr:from>
    <xdr:to>
      <xdr:col>5</xdr:col>
      <xdr:colOff>695324</xdr:colOff>
      <xdr:row>21</xdr:row>
      <xdr:rowOff>390525</xdr:rowOff>
    </xdr:to>
    <xdr:sp macro="" textlink="">
      <xdr:nvSpPr>
        <xdr:cNvPr id="63" name="Suorakulmio 62">
          <a:extLst>
            <a:ext uri="{FF2B5EF4-FFF2-40B4-BE49-F238E27FC236}">
              <a16:creationId xmlns:a16="http://schemas.microsoft.com/office/drawing/2014/main" id="{0CBA4A81-9E59-4FF3-A414-A12CF650A9FA}"/>
            </a:ext>
          </a:extLst>
        </xdr:cNvPr>
        <xdr:cNvSpPr/>
      </xdr:nvSpPr>
      <xdr:spPr>
        <a:xfrm>
          <a:off x="1123948" y="3543300"/>
          <a:ext cx="3371851" cy="723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200" b="1">
              <a:solidFill>
                <a:srgbClr val="000000"/>
              </a:solidFill>
            </a:rPr>
            <a:t>Kaikkien myyjien myynnit myyjäkohtaisesti</a:t>
          </a:r>
        </a:p>
        <a:p>
          <a:pPr algn="l"/>
          <a:r>
            <a:rPr lang="fi-FI" sz="1200" b="1">
              <a:solidFill>
                <a:srgbClr val="000000"/>
              </a:solidFill>
            </a:rPr>
            <a:t>Kaikkien tuotteiden</a:t>
          </a:r>
          <a:r>
            <a:rPr lang="fi-FI" sz="1200" b="1" baseline="0">
              <a:solidFill>
                <a:srgbClr val="000000"/>
              </a:solidFill>
            </a:rPr>
            <a:t> myynnit tuotekohtaisesti</a:t>
          </a:r>
        </a:p>
        <a:p>
          <a:pPr algn="l"/>
          <a:r>
            <a:rPr lang="fi-FI" sz="1200" b="1" baseline="0">
              <a:solidFill>
                <a:srgbClr val="000000"/>
              </a:solidFill>
            </a:rPr>
            <a:t>Kaikki ostot asiakaskohtaisesti yms</a:t>
          </a:r>
          <a:endParaRPr lang="fi-FI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28575</xdr:colOff>
      <xdr:row>16</xdr:row>
      <xdr:rowOff>28575</xdr:rowOff>
    </xdr:from>
    <xdr:to>
      <xdr:col>5</xdr:col>
      <xdr:colOff>752475</xdr:colOff>
      <xdr:row>21</xdr:row>
      <xdr:rowOff>428625</xdr:rowOff>
    </xdr:to>
    <xdr:sp macro="" textlink="">
      <xdr:nvSpPr>
        <xdr:cNvPr id="64" name="Suorakulmio 63">
          <a:extLst>
            <a:ext uri="{FF2B5EF4-FFF2-40B4-BE49-F238E27FC236}">
              <a16:creationId xmlns:a16="http://schemas.microsoft.com/office/drawing/2014/main" id="{D40248DD-910D-4EB0-B1A1-232061F402FD}"/>
            </a:ext>
          </a:extLst>
        </xdr:cNvPr>
        <xdr:cNvSpPr/>
      </xdr:nvSpPr>
      <xdr:spPr>
        <a:xfrm>
          <a:off x="1123950" y="3143250"/>
          <a:ext cx="3429000" cy="11620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200" b="1">
            <a:solidFill>
              <a:srgbClr val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8</xdr:row>
      <xdr:rowOff>38100</xdr:rowOff>
    </xdr:from>
    <xdr:to>
      <xdr:col>8</xdr:col>
      <xdr:colOff>114300</xdr:colOff>
      <xdr:row>17</xdr:row>
      <xdr:rowOff>66675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85EC4A4-1D0C-40C8-8605-05B69DA37F2C}"/>
            </a:ext>
          </a:extLst>
        </xdr:cNvPr>
        <xdr:cNvSpPr>
          <a:spLocks noChangeArrowheads="1"/>
        </xdr:cNvSpPr>
      </xdr:nvSpPr>
      <xdr:spPr bwMode="auto">
        <a:xfrm>
          <a:off x="2295525" y="1352550"/>
          <a:ext cx="4000500" cy="15049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323850</xdr:colOff>
      <xdr:row>20</xdr:row>
      <xdr:rowOff>9525</xdr:rowOff>
    </xdr:from>
    <xdr:to>
      <xdr:col>13</xdr:col>
      <xdr:colOff>276225</xdr:colOff>
      <xdr:row>24</xdr:row>
      <xdr:rowOff>9525</xdr:rowOff>
    </xdr:to>
    <xdr:pic>
      <xdr:nvPicPr>
        <xdr:cNvPr id="3" name="Kuva 1">
          <a:extLst>
            <a:ext uri="{FF2B5EF4-FFF2-40B4-BE49-F238E27FC236}">
              <a16:creationId xmlns:a16="http://schemas.microsoft.com/office/drawing/2014/main" id="{826502EB-AE37-401C-AA3B-73A98B781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3352800"/>
          <a:ext cx="2390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321945</xdr:colOff>
      <xdr:row>14</xdr:row>
      <xdr:rowOff>28575</xdr:rowOff>
    </xdr:from>
    <xdr:to>
      <xdr:col>13</xdr:col>
      <xdr:colOff>379095</xdr:colOff>
      <xdr:row>18</xdr:row>
      <xdr:rowOff>76200</xdr:rowOff>
    </xdr:to>
    <xdr:sp macro="" textlink="">
      <xdr:nvSpPr>
        <xdr:cNvPr id="4" name="Kuvaselitesuorakulmio 2">
          <a:extLst>
            <a:ext uri="{FF2B5EF4-FFF2-40B4-BE49-F238E27FC236}">
              <a16:creationId xmlns:a16="http://schemas.microsoft.com/office/drawing/2014/main" id="{53065373-BD53-411A-A7D0-8799199DD0EE}"/>
            </a:ext>
          </a:extLst>
        </xdr:cNvPr>
        <xdr:cNvSpPr/>
      </xdr:nvSpPr>
      <xdr:spPr bwMode="auto">
        <a:xfrm>
          <a:off x="7113270" y="2314575"/>
          <a:ext cx="2495550" cy="781050"/>
        </a:xfrm>
        <a:prstGeom prst="wedgeRectCallout">
          <a:avLst>
            <a:gd name="adj1" fmla="val 1512"/>
            <a:gd name="adj2" fmla="val 91481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i-FI" sz="1100" b="1">
              <a:solidFill>
                <a:sysClr val="windowText" lastClr="000000"/>
              </a:solidFill>
            </a:rPr>
            <a:t>  </a:t>
          </a:r>
        </a:p>
        <a:p>
          <a:pPr algn="l"/>
          <a:r>
            <a:rPr lang="fi-FI" sz="1100" b="1">
              <a:solidFill>
                <a:sysClr val="windowText" lastClr="000000"/>
              </a:solidFill>
            </a:rPr>
            <a:t>Totuustestiin</a:t>
          </a:r>
          <a:r>
            <a:rPr lang="fi-FI" sz="1100" b="1" baseline="0">
              <a:solidFill>
                <a:sysClr val="windowText" lastClr="000000"/>
              </a:solidFill>
            </a:rPr>
            <a:t> tulee  AINA  väite </a:t>
          </a:r>
        </a:p>
        <a:p>
          <a:pPr algn="l"/>
          <a:r>
            <a:rPr lang="fi-FI" sz="1100" b="1" baseline="0">
              <a:solidFill>
                <a:sysClr val="windowText" lastClr="000000"/>
              </a:solidFill>
            </a:rPr>
            <a:t>  lopputuloksesta eli jokin seuraavista:</a:t>
          </a:r>
        </a:p>
        <a:p>
          <a:pPr algn="l"/>
          <a:r>
            <a:rPr lang="fi-FI" sz="1100" b="1" baseline="0">
              <a:solidFill>
                <a:sysClr val="windowText" lastClr="000000"/>
              </a:solidFill>
            </a:rPr>
            <a:t>     =   tai &gt;   tai &lt;    tai &lt;&gt;</a:t>
          </a:r>
          <a:endParaRPr lang="fi-FI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590550</xdr:colOff>
      <xdr:row>24</xdr:row>
      <xdr:rowOff>76200</xdr:rowOff>
    </xdr:from>
    <xdr:to>
      <xdr:col>11</xdr:col>
      <xdr:colOff>152400</xdr:colOff>
      <xdr:row>29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30A640E-3F66-442B-8765-EF3553D2F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4143375"/>
          <a:ext cx="1390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19050</xdr:rowOff>
    </xdr:from>
    <xdr:to>
      <xdr:col>0</xdr:col>
      <xdr:colOff>285750</xdr:colOff>
      <xdr:row>6</xdr:row>
      <xdr:rowOff>104775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B73900C-F2A7-4567-9A07-8600FC6A11FF}"/>
            </a:ext>
          </a:extLst>
        </xdr:cNvPr>
        <xdr:cNvSpPr>
          <a:spLocks noChangeShapeType="1"/>
        </xdr:cNvSpPr>
      </xdr:nvSpPr>
      <xdr:spPr bwMode="auto">
        <a:xfrm>
          <a:off x="285750" y="99060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6</xdr:row>
      <xdr:rowOff>47625</xdr:rowOff>
    </xdr:from>
    <xdr:to>
      <xdr:col>2</xdr:col>
      <xdr:colOff>295275</xdr:colOff>
      <xdr:row>6</xdr:row>
      <xdr:rowOff>133350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34EF4FD4-7EEF-4AA8-A2F8-33869C708CB1}"/>
            </a:ext>
          </a:extLst>
        </xdr:cNvPr>
        <xdr:cNvSpPr>
          <a:spLocks noChangeShapeType="1"/>
        </xdr:cNvSpPr>
      </xdr:nvSpPr>
      <xdr:spPr bwMode="auto">
        <a:xfrm>
          <a:off x="1543050" y="10191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6</xdr:row>
      <xdr:rowOff>38100</xdr:rowOff>
    </xdr:from>
    <xdr:to>
      <xdr:col>4</xdr:col>
      <xdr:colOff>190500</xdr:colOff>
      <xdr:row>6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614005E7-CE93-42B5-81CE-582EF794A1CF}"/>
            </a:ext>
          </a:extLst>
        </xdr:cNvPr>
        <xdr:cNvSpPr>
          <a:spLocks noChangeShapeType="1"/>
        </xdr:cNvSpPr>
      </xdr:nvSpPr>
      <xdr:spPr bwMode="auto">
        <a:xfrm>
          <a:off x="2847975" y="100965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6</xdr:row>
      <xdr:rowOff>47625</xdr:rowOff>
    </xdr:from>
    <xdr:to>
      <xdr:col>6</xdr:col>
      <xdr:colOff>209550</xdr:colOff>
      <xdr:row>6</xdr:row>
      <xdr:rowOff>133350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BD8A3AD9-339F-4ACC-A590-5665CCBA8DB8}"/>
            </a:ext>
          </a:extLst>
        </xdr:cNvPr>
        <xdr:cNvSpPr>
          <a:spLocks noChangeShapeType="1"/>
        </xdr:cNvSpPr>
      </xdr:nvSpPr>
      <xdr:spPr bwMode="auto">
        <a:xfrm>
          <a:off x="4219575" y="10191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600074</xdr:colOff>
      <xdr:row>10</xdr:row>
      <xdr:rowOff>219075</xdr:rowOff>
    </xdr:from>
    <xdr:to>
      <xdr:col>21</xdr:col>
      <xdr:colOff>178592</xdr:colOff>
      <xdr:row>31</xdr:row>
      <xdr:rowOff>95250</xdr:rowOff>
    </xdr:to>
    <xdr:sp macro="" textlink="">
      <xdr:nvSpPr>
        <xdr:cNvPr id="6" name="Rectangle 16">
          <a:extLst>
            <a:ext uri="{FF2B5EF4-FFF2-40B4-BE49-F238E27FC236}">
              <a16:creationId xmlns:a16="http://schemas.microsoft.com/office/drawing/2014/main" id="{0C95B837-9C80-4F56-8716-00E26C4CB6EE}"/>
            </a:ext>
          </a:extLst>
        </xdr:cNvPr>
        <xdr:cNvSpPr>
          <a:spLocks noChangeArrowheads="1"/>
        </xdr:cNvSpPr>
      </xdr:nvSpPr>
      <xdr:spPr bwMode="auto">
        <a:xfrm>
          <a:off x="6486524" y="1857375"/>
          <a:ext cx="6893718" cy="3686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Hakuarvo = minkä tiedon tiedän. Hakuarvo kertoo Excelille, miltä riviltä tieto haetaan</a:t>
          </a:r>
        </a:p>
        <a:p>
          <a:pPr algn="l" rtl="0">
            <a:defRPr sz="1000"/>
          </a:pPr>
          <a:endParaRPr lang="fi-FI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Taulukkomatriisi=</a:t>
          </a: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Seuraavat sarakkeet mukaan, ilman otsikoita:</a:t>
          </a: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Matriisin 1. sarake täytyy olla hakuarvo- sarake, siis millä tiedolla haen.</a:t>
          </a: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Tämän sarakkeen oikealla puolella jossain kohtaa taulukossa sarake, jonka tietoa haen.</a:t>
          </a:r>
        </a:p>
        <a:p>
          <a:pPr algn="l" rtl="0">
            <a:defRPr sz="1000"/>
          </a:pPr>
          <a:endParaRPr lang="fi-FI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Hakuarvo- sarakkeen ja tavoitetieto- sarakkeen välissä voi olla muita sarakkeita miten paljon hyvänsä, kaikki välissä olevat sarakkeet tulevat valintaan mukaan. Matriisi on yksi solualue, ei erillispoimintoja.</a:t>
          </a:r>
        </a:p>
        <a:p>
          <a:pPr algn="l" rtl="0">
            <a:defRPr sz="1000"/>
          </a:pPr>
          <a:endParaRPr lang="fi-FI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3. Sar_indeksi_nro=</a:t>
          </a: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Monennestako sarakkeesta matriisi- kenttään valituista katsottuna haen vastausta.</a:t>
          </a: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Matriisin ensimmäinen sarake on nro 1</a:t>
          </a:r>
        </a:p>
        <a:p>
          <a:pPr algn="l" rtl="0">
            <a:defRPr sz="1000"/>
          </a:pPr>
          <a:endParaRPr lang="fi-FI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Alue_haku = täsmätietohaussa 0</a:t>
          </a:r>
        </a:p>
        <a:p>
          <a:pPr algn="l" rtl="0">
            <a:defRPr sz="1000"/>
          </a:pPr>
          <a:endParaRPr lang="fi-FI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Vastaus on rivin ja sarakkeen risteyskohta: Kentän 1 eli Hakuarvo eli jonkin rivin ja  kentän 3 eli sarakeindeksi numeron  eli jonkin sarakkeen risteyssolu</a:t>
          </a:r>
        </a:p>
      </xdr:txBody>
    </xdr:sp>
    <xdr:clientData/>
  </xdr:twoCellAnchor>
  <xdr:twoCellAnchor editAs="oneCell">
    <xdr:from>
      <xdr:col>10</xdr:col>
      <xdr:colOff>428625</xdr:colOff>
      <xdr:row>1</xdr:row>
      <xdr:rowOff>47625</xdr:rowOff>
    </xdr:from>
    <xdr:to>
      <xdr:col>14</xdr:col>
      <xdr:colOff>238125</xdr:colOff>
      <xdr:row>9</xdr:row>
      <xdr:rowOff>133350</xdr:rowOff>
    </xdr:to>
    <xdr:pic>
      <xdr:nvPicPr>
        <xdr:cNvPr id="7" name="Picture 17">
          <a:extLst>
            <a:ext uri="{FF2B5EF4-FFF2-40B4-BE49-F238E27FC236}">
              <a16:creationId xmlns:a16="http://schemas.microsoft.com/office/drawing/2014/main" id="{084449E5-F582-4F70-AD19-390321AD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09550"/>
          <a:ext cx="22479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6</xdr:row>
      <xdr:rowOff>38100</xdr:rowOff>
    </xdr:from>
    <xdr:to>
      <xdr:col>8</xdr:col>
      <xdr:colOff>171450</xdr:colOff>
      <xdr:row>6</xdr:row>
      <xdr:rowOff>123825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9F52800-8154-4CFB-A758-F6F8F767D205}"/>
            </a:ext>
          </a:extLst>
        </xdr:cNvPr>
        <xdr:cNvSpPr>
          <a:spLocks noChangeShapeType="1"/>
        </xdr:cNvSpPr>
      </xdr:nvSpPr>
      <xdr:spPr bwMode="auto">
        <a:xfrm>
          <a:off x="5324475" y="100965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57150</xdr:colOff>
      <xdr:row>0</xdr:row>
      <xdr:rowOff>152400</xdr:rowOff>
    </xdr:from>
    <xdr:to>
      <xdr:col>18</xdr:col>
      <xdr:colOff>57150</xdr:colOff>
      <xdr:row>9</xdr:row>
      <xdr:rowOff>9525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A94B92B-ADC7-4854-91D0-D7A2D3065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152400"/>
          <a:ext cx="18288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19050</xdr:rowOff>
    </xdr:from>
    <xdr:to>
      <xdr:col>0</xdr:col>
      <xdr:colOff>285750</xdr:colOff>
      <xdr:row>6</xdr:row>
      <xdr:rowOff>104775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53ABA4-FA6A-4236-ADFE-BDDDD182195E}"/>
            </a:ext>
          </a:extLst>
        </xdr:cNvPr>
        <xdr:cNvSpPr>
          <a:spLocks noChangeShapeType="1"/>
        </xdr:cNvSpPr>
      </xdr:nvSpPr>
      <xdr:spPr bwMode="auto">
        <a:xfrm>
          <a:off x="285750" y="99060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6</xdr:row>
      <xdr:rowOff>47625</xdr:rowOff>
    </xdr:from>
    <xdr:to>
      <xdr:col>2</xdr:col>
      <xdr:colOff>295275</xdr:colOff>
      <xdr:row>6</xdr:row>
      <xdr:rowOff>133350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EDFACDFD-4DBB-4C7E-B935-F5392D38F6F1}"/>
            </a:ext>
          </a:extLst>
        </xdr:cNvPr>
        <xdr:cNvSpPr>
          <a:spLocks noChangeShapeType="1"/>
        </xdr:cNvSpPr>
      </xdr:nvSpPr>
      <xdr:spPr bwMode="auto">
        <a:xfrm>
          <a:off x="1543050" y="10191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6</xdr:row>
      <xdr:rowOff>38100</xdr:rowOff>
    </xdr:from>
    <xdr:to>
      <xdr:col>4</xdr:col>
      <xdr:colOff>190500</xdr:colOff>
      <xdr:row>6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6568763E-72D5-4FC7-89FA-A54B0FC0EA8A}"/>
            </a:ext>
          </a:extLst>
        </xdr:cNvPr>
        <xdr:cNvSpPr>
          <a:spLocks noChangeShapeType="1"/>
        </xdr:cNvSpPr>
      </xdr:nvSpPr>
      <xdr:spPr bwMode="auto">
        <a:xfrm>
          <a:off x="2847975" y="100965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6</xdr:row>
      <xdr:rowOff>47625</xdr:rowOff>
    </xdr:from>
    <xdr:to>
      <xdr:col>6</xdr:col>
      <xdr:colOff>209550</xdr:colOff>
      <xdr:row>6</xdr:row>
      <xdr:rowOff>133350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23002AE-6FFB-4BAF-A0A1-813FBB2B267D}"/>
            </a:ext>
          </a:extLst>
        </xdr:cNvPr>
        <xdr:cNvSpPr>
          <a:spLocks noChangeShapeType="1"/>
        </xdr:cNvSpPr>
      </xdr:nvSpPr>
      <xdr:spPr bwMode="auto">
        <a:xfrm>
          <a:off x="4219575" y="10191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600075</xdr:colOff>
      <xdr:row>10</xdr:row>
      <xdr:rowOff>219075</xdr:rowOff>
    </xdr:from>
    <xdr:to>
      <xdr:col>17</xdr:col>
      <xdr:colOff>268611</xdr:colOff>
      <xdr:row>31</xdr:row>
      <xdr:rowOff>95250</xdr:rowOff>
    </xdr:to>
    <xdr:sp macro="" textlink="">
      <xdr:nvSpPr>
        <xdr:cNvPr id="6" name="Rectangle 16">
          <a:extLst>
            <a:ext uri="{FF2B5EF4-FFF2-40B4-BE49-F238E27FC236}">
              <a16:creationId xmlns:a16="http://schemas.microsoft.com/office/drawing/2014/main" id="{2B69199C-268C-4EFB-B371-E403E5481625}"/>
            </a:ext>
          </a:extLst>
        </xdr:cNvPr>
        <xdr:cNvSpPr>
          <a:spLocks noChangeArrowheads="1"/>
        </xdr:cNvSpPr>
      </xdr:nvSpPr>
      <xdr:spPr bwMode="auto">
        <a:xfrm>
          <a:off x="6486525" y="1857375"/>
          <a:ext cx="4545336" cy="3686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Hakuarvo = minkä tiedon tiedän</a:t>
          </a:r>
        </a:p>
        <a:p>
          <a:pPr algn="l" rtl="0">
            <a:defRPr sz="1000"/>
          </a:pPr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Taulukkomatriisi=</a:t>
          </a: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taulukko, jossa on mm. seuraavat sarakkeet:</a:t>
          </a: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Sarake, jonka tiedon tiedän (hakuarvo).</a:t>
          </a: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Tämän sarakkeen oikealla puolella jossain kohtaa taulukossa sarake, jonka tietoa haen.</a:t>
          </a: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Matriisin 1. sarake täytyy olla hakuarvo- sarake</a:t>
          </a:r>
        </a:p>
        <a:p>
          <a:pPr algn="l" rtl="0">
            <a:defRPr sz="1000"/>
          </a:pPr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Hakuarvo- sarakkeen ja tavoitetieto- sarakkeen välissä voi olla muita sarakkeita miten paljon hyvänsä, kaikki välissä olevat sarakkeet tulevat valintaan mukaan. Matriisi on yksi solualue, ei erillispoimintoja.</a:t>
          </a:r>
        </a:p>
        <a:p>
          <a:pPr algn="l" rtl="0">
            <a:defRPr sz="1000"/>
          </a:pPr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Sar_indeksi_nro=</a:t>
          </a: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Monennestako sarakkeesta matriisi- kenttään valituista katsottuna haen vastausta.</a:t>
          </a: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Matriisin ensimmäinen sarake on nro 1</a:t>
          </a:r>
        </a:p>
        <a:p>
          <a:pPr algn="l" rtl="0">
            <a:defRPr sz="1000"/>
          </a:pPr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Alue_haku = täsmätietohaussa 0</a:t>
          </a:r>
        </a:p>
      </xdr:txBody>
    </xdr:sp>
    <xdr:clientData/>
  </xdr:twoCellAnchor>
  <xdr:twoCellAnchor editAs="oneCell">
    <xdr:from>
      <xdr:col>10</xdr:col>
      <xdr:colOff>428625</xdr:colOff>
      <xdr:row>1</xdr:row>
      <xdr:rowOff>47625</xdr:rowOff>
    </xdr:from>
    <xdr:to>
      <xdr:col>14</xdr:col>
      <xdr:colOff>238125</xdr:colOff>
      <xdr:row>9</xdr:row>
      <xdr:rowOff>133350</xdr:rowOff>
    </xdr:to>
    <xdr:pic>
      <xdr:nvPicPr>
        <xdr:cNvPr id="7" name="Picture 17">
          <a:extLst>
            <a:ext uri="{FF2B5EF4-FFF2-40B4-BE49-F238E27FC236}">
              <a16:creationId xmlns:a16="http://schemas.microsoft.com/office/drawing/2014/main" id="{648C0661-62E0-4169-A263-50BC3D7F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09550"/>
          <a:ext cx="22479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6</xdr:row>
      <xdr:rowOff>38100</xdr:rowOff>
    </xdr:from>
    <xdr:to>
      <xdr:col>8</xdr:col>
      <xdr:colOff>171450</xdr:colOff>
      <xdr:row>6</xdr:row>
      <xdr:rowOff>123825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AD5AA21E-9089-4CC4-B26B-9BC516A77B02}"/>
            </a:ext>
          </a:extLst>
        </xdr:cNvPr>
        <xdr:cNvSpPr>
          <a:spLocks noChangeShapeType="1"/>
        </xdr:cNvSpPr>
      </xdr:nvSpPr>
      <xdr:spPr bwMode="auto">
        <a:xfrm>
          <a:off x="5324475" y="100965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8</xdr:row>
      <xdr:rowOff>114300</xdr:rowOff>
    </xdr:from>
    <xdr:to>
      <xdr:col>5</xdr:col>
      <xdr:colOff>552450</xdr:colOff>
      <xdr:row>19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FA08754-0DF6-4907-AD4E-81047B013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323975"/>
          <a:ext cx="30289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581025</xdr:colOff>
      <xdr:row>3</xdr:row>
      <xdr:rowOff>85725</xdr:rowOff>
    </xdr:from>
    <xdr:to>
      <xdr:col>20</xdr:col>
      <xdr:colOff>438150</xdr:colOff>
      <xdr:row>24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08F0E58-73F5-4EAA-BBE6-E8F51EBB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561975"/>
          <a:ext cx="16859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449580</xdr:colOff>
      <xdr:row>4</xdr:row>
      <xdr:rowOff>104775</xdr:rowOff>
    </xdr:from>
    <xdr:to>
      <xdr:col>17</xdr:col>
      <xdr:colOff>495300</xdr:colOff>
      <xdr:row>7</xdr:row>
      <xdr:rowOff>66675</xdr:rowOff>
    </xdr:to>
    <xdr:sp macro="" textlink="">
      <xdr:nvSpPr>
        <xdr:cNvPr id="4" name="Puolivapaa piirto 4">
          <a:extLst>
            <a:ext uri="{FF2B5EF4-FFF2-40B4-BE49-F238E27FC236}">
              <a16:creationId xmlns:a16="http://schemas.microsoft.com/office/drawing/2014/main" id="{C346A3DE-E3F1-4C04-802B-2FC87A043C74}"/>
            </a:ext>
          </a:extLst>
        </xdr:cNvPr>
        <xdr:cNvSpPr/>
      </xdr:nvSpPr>
      <xdr:spPr>
        <a:xfrm>
          <a:off x="8393430" y="742950"/>
          <a:ext cx="1874520" cy="371475"/>
        </a:xfrm>
        <a:custGeom>
          <a:avLst/>
          <a:gdLst>
            <a:gd name="connsiteX0" fmla="*/ 0 w 1504950"/>
            <a:gd name="connsiteY0" fmla="*/ 0 h 371475"/>
            <a:gd name="connsiteX1" fmla="*/ 390525 w 1504950"/>
            <a:gd name="connsiteY1" fmla="*/ 9525 h 371475"/>
            <a:gd name="connsiteX2" fmla="*/ 981075 w 1504950"/>
            <a:gd name="connsiteY2" fmla="*/ 371475 h 371475"/>
            <a:gd name="connsiteX3" fmla="*/ 1504950 w 1504950"/>
            <a:gd name="connsiteY3" fmla="*/ 371475 h 3714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04950" h="371475">
              <a:moveTo>
                <a:pt x="0" y="0"/>
              </a:moveTo>
              <a:lnTo>
                <a:pt x="390525" y="9525"/>
              </a:lnTo>
              <a:lnTo>
                <a:pt x="981075" y="371475"/>
              </a:lnTo>
              <a:lnTo>
                <a:pt x="1504950" y="371475"/>
              </a:lnTo>
            </a:path>
          </a:pathLst>
        </a:custGeom>
        <a:ln w="762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i-FI"/>
        </a:p>
      </xdr:txBody>
    </xdr:sp>
    <xdr:clientData/>
  </xdr:twoCellAnchor>
  <xdr:twoCellAnchor>
    <xdr:from>
      <xdr:col>16</xdr:col>
      <xdr:colOff>333375</xdr:colOff>
      <xdr:row>8</xdr:row>
      <xdr:rowOff>114300</xdr:rowOff>
    </xdr:from>
    <xdr:to>
      <xdr:col>17</xdr:col>
      <xdr:colOff>504825</xdr:colOff>
      <xdr:row>19</xdr:row>
      <xdr:rowOff>10</xdr:rowOff>
    </xdr:to>
    <xdr:sp macro="" textlink="">
      <xdr:nvSpPr>
        <xdr:cNvPr id="5" name="Kaarinuoli oikealle 5">
          <a:extLst>
            <a:ext uri="{FF2B5EF4-FFF2-40B4-BE49-F238E27FC236}">
              <a16:creationId xmlns:a16="http://schemas.microsoft.com/office/drawing/2014/main" id="{7861F34B-3F1E-46F8-AFD0-038E8A9BB667}"/>
            </a:ext>
          </a:extLst>
        </xdr:cNvPr>
        <xdr:cNvSpPr/>
      </xdr:nvSpPr>
      <xdr:spPr>
        <a:xfrm>
          <a:off x="9496425" y="1323975"/>
          <a:ext cx="781050" cy="1666885"/>
        </a:xfrm>
        <a:prstGeom prst="curved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i-FI"/>
        </a:p>
      </xdr:txBody>
    </xdr:sp>
    <xdr:clientData/>
  </xdr:twoCellAnchor>
  <xdr:twoCellAnchor>
    <xdr:from>
      <xdr:col>5</xdr:col>
      <xdr:colOff>447674</xdr:colOff>
      <xdr:row>14</xdr:row>
      <xdr:rowOff>19049</xdr:rowOff>
    </xdr:from>
    <xdr:to>
      <xdr:col>18</xdr:col>
      <xdr:colOff>200030</xdr:colOff>
      <xdr:row>22</xdr:row>
      <xdr:rowOff>66691</xdr:rowOff>
    </xdr:to>
    <xdr:sp macro="" textlink="">
      <xdr:nvSpPr>
        <xdr:cNvPr id="6" name="Puolivapaa piirto 6">
          <a:extLst>
            <a:ext uri="{FF2B5EF4-FFF2-40B4-BE49-F238E27FC236}">
              <a16:creationId xmlns:a16="http://schemas.microsoft.com/office/drawing/2014/main" id="{40D5E938-AA27-440E-8362-30822D41EEF8}"/>
            </a:ext>
          </a:extLst>
        </xdr:cNvPr>
        <xdr:cNvSpPr/>
      </xdr:nvSpPr>
      <xdr:spPr>
        <a:xfrm flipH="1">
          <a:off x="3495674" y="2200274"/>
          <a:ext cx="7086606" cy="1343042"/>
        </a:xfrm>
        <a:custGeom>
          <a:avLst/>
          <a:gdLst>
            <a:gd name="connsiteX0" fmla="*/ 0 w 1504950"/>
            <a:gd name="connsiteY0" fmla="*/ 0 h 371475"/>
            <a:gd name="connsiteX1" fmla="*/ 390525 w 1504950"/>
            <a:gd name="connsiteY1" fmla="*/ 9525 h 371475"/>
            <a:gd name="connsiteX2" fmla="*/ 981075 w 1504950"/>
            <a:gd name="connsiteY2" fmla="*/ 371475 h 371475"/>
            <a:gd name="connsiteX3" fmla="*/ 1504950 w 1504950"/>
            <a:gd name="connsiteY3" fmla="*/ 371475 h 371475"/>
            <a:gd name="connsiteX0" fmla="*/ 0 w 1778177"/>
            <a:gd name="connsiteY0" fmla="*/ 1181100 h 1181100"/>
            <a:gd name="connsiteX1" fmla="*/ 663752 w 1778177"/>
            <a:gd name="connsiteY1" fmla="*/ 0 h 1181100"/>
            <a:gd name="connsiteX2" fmla="*/ 1254302 w 1778177"/>
            <a:gd name="connsiteY2" fmla="*/ 361950 h 1181100"/>
            <a:gd name="connsiteX3" fmla="*/ 1778177 w 1778177"/>
            <a:gd name="connsiteY3" fmla="*/ 361950 h 1181100"/>
            <a:gd name="connsiteX0" fmla="*/ 0 w 1778177"/>
            <a:gd name="connsiteY0" fmla="*/ 819150 h 819150"/>
            <a:gd name="connsiteX1" fmla="*/ 637311 w 1778177"/>
            <a:gd name="connsiteY1" fmla="*/ 209550 h 819150"/>
            <a:gd name="connsiteX2" fmla="*/ 1254302 w 1778177"/>
            <a:gd name="connsiteY2" fmla="*/ 0 h 819150"/>
            <a:gd name="connsiteX3" fmla="*/ 1778177 w 1778177"/>
            <a:gd name="connsiteY3" fmla="*/ 0 h 819150"/>
            <a:gd name="connsiteX0" fmla="*/ 0 w 1778177"/>
            <a:gd name="connsiteY0" fmla="*/ 819150 h 819150"/>
            <a:gd name="connsiteX1" fmla="*/ 637311 w 1778177"/>
            <a:gd name="connsiteY1" fmla="*/ 209550 h 819150"/>
            <a:gd name="connsiteX2" fmla="*/ 914428 w 1778177"/>
            <a:gd name="connsiteY2" fmla="*/ 38099 h 819150"/>
            <a:gd name="connsiteX3" fmla="*/ 1254302 w 1778177"/>
            <a:gd name="connsiteY3" fmla="*/ 0 h 819150"/>
            <a:gd name="connsiteX4" fmla="*/ 1778177 w 1778177"/>
            <a:gd name="connsiteY4" fmla="*/ 0 h 819150"/>
            <a:gd name="connsiteX0" fmla="*/ 0 w 1778177"/>
            <a:gd name="connsiteY0" fmla="*/ 1352551 h 1352551"/>
            <a:gd name="connsiteX1" fmla="*/ 637311 w 1778177"/>
            <a:gd name="connsiteY1" fmla="*/ 742951 h 1352551"/>
            <a:gd name="connsiteX2" fmla="*/ 914428 w 1778177"/>
            <a:gd name="connsiteY2" fmla="*/ 571500 h 1352551"/>
            <a:gd name="connsiteX3" fmla="*/ 1029007 w 1778177"/>
            <a:gd name="connsiteY3" fmla="*/ 0 h 1352551"/>
            <a:gd name="connsiteX4" fmla="*/ 1254302 w 1778177"/>
            <a:gd name="connsiteY4" fmla="*/ 533401 h 1352551"/>
            <a:gd name="connsiteX5" fmla="*/ 1778177 w 1778177"/>
            <a:gd name="connsiteY5" fmla="*/ 533401 h 1352551"/>
            <a:gd name="connsiteX0" fmla="*/ 0 w 1778177"/>
            <a:gd name="connsiteY0" fmla="*/ 1352551 h 1352551"/>
            <a:gd name="connsiteX1" fmla="*/ 637311 w 1778177"/>
            <a:gd name="connsiteY1" fmla="*/ 742951 h 1352551"/>
            <a:gd name="connsiteX2" fmla="*/ 914428 w 1778177"/>
            <a:gd name="connsiteY2" fmla="*/ 571500 h 1352551"/>
            <a:gd name="connsiteX3" fmla="*/ 1029007 w 1778177"/>
            <a:gd name="connsiteY3" fmla="*/ 0 h 1352551"/>
            <a:gd name="connsiteX4" fmla="*/ 1254302 w 1778177"/>
            <a:gd name="connsiteY4" fmla="*/ 533401 h 1352551"/>
            <a:gd name="connsiteX5" fmla="*/ 1778177 w 1778177"/>
            <a:gd name="connsiteY5" fmla="*/ 533401 h 1352551"/>
            <a:gd name="connsiteX0" fmla="*/ 0 w 1778177"/>
            <a:gd name="connsiteY0" fmla="*/ 1352551 h 1352551"/>
            <a:gd name="connsiteX1" fmla="*/ 637311 w 1778177"/>
            <a:gd name="connsiteY1" fmla="*/ 742951 h 1352551"/>
            <a:gd name="connsiteX2" fmla="*/ 914428 w 1778177"/>
            <a:gd name="connsiteY2" fmla="*/ 571500 h 1352551"/>
            <a:gd name="connsiteX3" fmla="*/ 1029007 w 1778177"/>
            <a:gd name="connsiteY3" fmla="*/ 0 h 1352551"/>
            <a:gd name="connsiteX4" fmla="*/ 1390371 w 1778177"/>
            <a:gd name="connsiteY4" fmla="*/ 104776 h 1352551"/>
            <a:gd name="connsiteX5" fmla="*/ 1254302 w 1778177"/>
            <a:gd name="connsiteY5" fmla="*/ 533401 h 1352551"/>
            <a:gd name="connsiteX6" fmla="*/ 1778177 w 1778177"/>
            <a:gd name="connsiteY6" fmla="*/ 533401 h 1352551"/>
            <a:gd name="connsiteX0" fmla="*/ 0 w 1778177"/>
            <a:gd name="connsiteY0" fmla="*/ 1352551 h 1352551"/>
            <a:gd name="connsiteX1" fmla="*/ 637311 w 1778177"/>
            <a:gd name="connsiteY1" fmla="*/ 742951 h 1352551"/>
            <a:gd name="connsiteX2" fmla="*/ 914428 w 1778177"/>
            <a:gd name="connsiteY2" fmla="*/ 571500 h 1352551"/>
            <a:gd name="connsiteX3" fmla="*/ 1029007 w 1778177"/>
            <a:gd name="connsiteY3" fmla="*/ 0 h 1352551"/>
            <a:gd name="connsiteX4" fmla="*/ 1390371 w 1778177"/>
            <a:gd name="connsiteY4" fmla="*/ 104776 h 1352551"/>
            <a:gd name="connsiteX5" fmla="*/ 1461425 w 1778177"/>
            <a:gd name="connsiteY5" fmla="*/ 600076 h 1352551"/>
            <a:gd name="connsiteX6" fmla="*/ 1778177 w 1778177"/>
            <a:gd name="connsiteY6" fmla="*/ 533401 h 13525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778177" h="1352551">
              <a:moveTo>
                <a:pt x="0" y="1352551"/>
              </a:moveTo>
              <a:lnTo>
                <a:pt x="637311" y="742951"/>
              </a:lnTo>
              <a:cubicBezTo>
                <a:pt x="728214" y="714376"/>
                <a:pt x="823525" y="600075"/>
                <a:pt x="914428" y="571500"/>
              </a:cubicBezTo>
              <a:cubicBezTo>
                <a:pt x="980531" y="561975"/>
                <a:pt x="995956" y="200025"/>
                <a:pt x="1029007" y="0"/>
              </a:cubicBezTo>
              <a:cubicBezTo>
                <a:pt x="1067200" y="95250"/>
                <a:pt x="1352178" y="9526"/>
                <a:pt x="1390371" y="104776"/>
              </a:cubicBezTo>
              <a:lnTo>
                <a:pt x="1461425" y="600076"/>
              </a:lnTo>
              <a:lnTo>
                <a:pt x="1778177" y="533401"/>
              </a:lnTo>
            </a:path>
          </a:pathLst>
        </a:custGeom>
        <a:ln w="762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i-FI"/>
        </a:p>
      </xdr:txBody>
    </xdr:sp>
    <xdr:clientData/>
  </xdr:twoCellAnchor>
  <xdr:twoCellAnchor>
    <xdr:from>
      <xdr:col>0</xdr:col>
      <xdr:colOff>180975</xdr:colOff>
      <xdr:row>23</xdr:row>
      <xdr:rowOff>104775</xdr:rowOff>
    </xdr:from>
    <xdr:to>
      <xdr:col>5</xdr:col>
      <xdr:colOff>95270</xdr:colOff>
      <xdr:row>32</xdr:row>
      <xdr:rowOff>28591</xdr:rowOff>
    </xdr:to>
    <xdr:sp macro="" textlink="">
      <xdr:nvSpPr>
        <xdr:cNvPr id="7" name="Suorakulmio 6">
          <a:extLst>
            <a:ext uri="{FF2B5EF4-FFF2-40B4-BE49-F238E27FC236}">
              <a16:creationId xmlns:a16="http://schemas.microsoft.com/office/drawing/2014/main" id="{3DDA9B66-3E15-4857-8D3D-CDEBCAE00AC7}"/>
            </a:ext>
          </a:extLst>
        </xdr:cNvPr>
        <xdr:cNvSpPr/>
      </xdr:nvSpPr>
      <xdr:spPr>
        <a:xfrm>
          <a:off x="180975" y="3743325"/>
          <a:ext cx="2962295" cy="138114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i-FI" sz="1000" b="1">
              <a:solidFill>
                <a:schemeClr val="tx1"/>
              </a:solidFill>
            </a:rPr>
            <a:t>Varoitus:</a:t>
          </a:r>
        </a:p>
        <a:p>
          <a:pPr algn="l"/>
          <a:r>
            <a:rPr lang="fi-FI" sz="1000" b="1">
              <a:solidFill>
                <a:schemeClr val="tx1"/>
              </a:solidFill>
            </a:rPr>
            <a:t>Jos klikkaat hiirellä Pivot- alueen ulkopuolella, </a:t>
          </a:r>
        </a:p>
        <a:p>
          <a:pPr algn="l"/>
          <a:endParaRPr lang="fi-FI" sz="1000" b="1">
            <a:solidFill>
              <a:schemeClr val="tx1"/>
            </a:solidFill>
          </a:endParaRPr>
        </a:p>
        <a:p>
          <a:pPr algn="l"/>
          <a:r>
            <a:rPr lang="fi-FI" sz="1000" b="1">
              <a:solidFill>
                <a:schemeClr val="tx1"/>
              </a:solidFill>
            </a:rPr>
            <a:t>kenttäluettelo</a:t>
          </a:r>
          <a:r>
            <a:rPr lang="fi-FI" sz="1000" b="1" baseline="0">
              <a:solidFill>
                <a:schemeClr val="tx1"/>
              </a:solidFill>
            </a:rPr>
            <a:t> katoaa.</a:t>
          </a:r>
        </a:p>
        <a:p>
          <a:pPr algn="l"/>
          <a:endParaRPr lang="fi-FI" sz="1000" b="1" baseline="0">
            <a:solidFill>
              <a:schemeClr val="tx1"/>
            </a:solidFill>
          </a:endParaRPr>
        </a:p>
        <a:p>
          <a:pPr algn="l"/>
          <a:r>
            <a:rPr lang="fi-FI" sz="1000" b="1" baseline="0">
              <a:solidFill>
                <a:schemeClr val="tx1"/>
              </a:solidFill>
            </a:rPr>
            <a:t>Palautat kenttäluettelon näkyviin klikkaamalla jotain kohtaa Pivot-alueella</a:t>
          </a:r>
          <a:endParaRPr lang="fi-FI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504826</xdr:colOff>
      <xdr:row>21</xdr:row>
      <xdr:rowOff>38101</xdr:rowOff>
    </xdr:from>
    <xdr:to>
      <xdr:col>3</xdr:col>
      <xdr:colOff>400051</xdr:colOff>
      <xdr:row>24</xdr:row>
      <xdr:rowOff>114233</xdr:rowOff>
    </xdr:to>
    <xdr:sp macro="" textlink="">
      <xdr:nvSpPr>
        <xdr:cNvPr id="8" name="Puolivapaa piirto 7">
          <a:extLst>
            <a:ext uri="{FF2B5EF4-FFF2-40B4-BE49-F238E27FC236}">
              <a16:creationId xmlns:a16="http://schemas.microsoft.com/office/drawing/2014/main" id="{98035684-ADE4-45E5-9843-7287785B3BF0}"/>
            </a:ext>
          </a:extLst>
        </xdr:cNvPr>
        <xdr:cNvSpPr/>
      </xdr:nvSpPr>
      <xdr:spPr>
        <a:xfrm>
          <a:off x="1724026" y="3352801"/>
          <a:ext cx="504825" cy="561907"/>
        </a:xfrm>
        <a:custGeom>
          <a:avLst/>
          <a:gdLst>
            <a:gd name="connsiteX0" fmla="*/ 0 w 1504950"/>
            <a:gd name="connsiteY0" fmla="*/ 0 h 371475"/>
            <a:gd name="connsiteX1" fmla="*/ 390525 w 1504950"/>
            <a:gd name="connsiteY1" fmla="*/ 9525 h 371475"/>
            <a:gd name="connsiteX2" fmla="*/ 981075 w 1504950"/>
            <a:gd name="connsiteY2" fmla="*/ 371475 h 371475"/>
            <a:gd name="connsiteX3" fmla="*/ 1504950 w 1504950"/>
            <a:gd name="connsiteY3" fmla="*/ 371475 h 371475"/>
            <a:gd name="connsiteX0" fmla="*/ 0 w 1524000"/>
            <a:gd name="connsiteY0" fmla="*/ 295275 h 666750"/>
            <a:gd name="connsiteX1" fmla="*/ 390525 w 1524000"/>
            <a:gd name="connsiteY1" fmla="*/ 304800 h 666750"/>
            <a:gd name="connsiteX2" fmla="*/ 981075 w 1524000"/>
            <a:gd name="connsiteY2" fmla="*/ 666750 h 666750"/>
            <a:gd name="connsiteX3" fmla="*/ 1524000 w 1524000"/>
            <a:gd name="connsiteY3" fmla="*/ 0 h 666750"/>
            <a:gd name="connsiteX0" fmla="*/ 0 w 1524000"/>
            <a:gd name="connsiteY0" fmla="*/ 295275 h 666750"/>
            <a:gd name="connsiteX1" fmla="*/ 390525 w 1524000"/>
            <a:gd name="connsiteY1" fmla="*/ 304800 h 666750"/>
            <a:gd name="connsiteX2" fmla="*/ 981075 w 1524000"/>
            <a:gd name="connsiteY2" fmla="*/ 666750 h 666750"/>
            <a:gd name="connsiteX3" fmla="*/ 1524000 w 1524000"/>
            <a:gd name="connsiteY3" fmla="*/ 0 h 666750"/>
            <a:gd name="connsiteX0" fmla="*/ 0 w 1898265"/>
            <a:gd name="connsiteY0" fmla="*/ 295275 h 381000"/>
            <a:gd name="connsiteX1" fmla="*/ 390525 w 1898265"/>
            <a:gd name="connsiteY1" fmla="*/ 304800 h 381000"/>
            <a:gd name="connsiteX2" fmla="*/ 1866900 w 1898265"/>
            <a:gd name="connsiteY2" fmla="*/ 381000 h 381000"/>
            <a:gd name="connsiteX3" fmla="*/ 1524000 w 1898265"/>
            <a:gd name="connsiteY3" fmla="*/ 0 h 381000"/>
            <a:gd name="connsiteX0" fmla="*/ 1314450 w 1507740"/>
            <a:gd name="connsiteY0" fmla="*/ 638175 h 638175"/>
            <a:gd name="connsiteX1" fmla="*/ 0 w 1507740"/>
            <a:gd name="connsiteY1" fmla="*/ 304800 h 638175"/>
            <a:gd name="connsiteX2" fmla="*/ 1476375 w 1507740"/>
            <a:gd name="connsiteY2" fmla="*/ 381000 h 638175"/>
            <a:gd name="connsiteX3" fmla="*/ 1133475 w 1507740"/>
            <a:gd name="connsiteY3" fmla="*/ 0 h 638175"/>
            <a:gd name="connsiteX0" fmla="*/ 191701 w 384991"/>
            <a:gd name="connsiteY0" fmla="*/ 638175 h 638175"/>
            <a:gd name="connsiteX1" fmla="*/ 220276 w 384991"/>
            <a:gd name="connsiteY1" fmla="*/ 438150 h 638175"/>
            <a:gd name="connsiteX2" fmla="*/ 353626 w 384991"/>
            <a:gd name="connsiteY2" fmla="*/ 381000 h 638175"/>
            <a:gd name="connsiteX3" fmla="*/ 10726 w 384991"/>
            <a:gd name="connsiteY3" fmla="*/ 0 h 638175"/>
            <a:gd name="connsiteX0" fmla="*/ 715576 w 715576"/>
            <a:gd name="connsiteY0" fmla="*/ 819150 h 819150"/>
            <a:gd name="connsiteX1" fmla="*/ 220276 w 715576"/>
            <a:gd name="connsiteY1" fmla="*/ 438150 h 819150"/>
            <a:gd name="connsiteX2" fmla="*/ 353626 w 715576"/>
            <a:gd name="connsiteY2" fmla="*/ 381000 h 819150"/>
            <a:gd name="connsiteX3" fmla="*/ 10726 w 715576"/>
            <a:gd name="connsiteY3" fmla="*/ 0 h 819150"/>
            <a:gd name="connsiteX0" fmla="*/ 0 w 736215"/>
            <a:gd name="connsiteY0" fmla="*/ 647700 h 647700"/>
            <a:gd name="connsiteX1" fmla="*/ 571500 w 736215"/>
            <a:gd name="connsiteY1" fmla="*/ 438150 h 647700"/>
            <a:gd name="connsiteX2" fmla="*/ 704850 w 736215"/>
            <a:gd name="connsiteY2" fmla="*/ 381000 h 647700"/>
            <a:gd name="connsiteX3" fmla="*/ 361950 w 736215"/>
            <a:gd name="connsiteY3" fmla="*/ 0 h 647700"/>
            <a:gd name="connsiteX0" fmla="*/ 76200 w 812415"/>
            <a:gd name="connsiteY0" fmla="*/ 647700 h 647700"/>
            <a:gd name="connsiteX1" fmla="*/ 0 w 812415"/>
            <a:gd name="connsiteY1" fmla="*/ 409575 h 647700"/>
            <a:gd name="connsiteX2" fmla="*/ 781050 w 812415"/>
            <a:gd name="connsiteY2" fmla="*/ 381000 h 647700"/>
            <a:gd name="connsiteX3" fmla="*/ 438150 w 812415"/>
            <a:gd name="connsiteY3" fmla="*/ 0 h 647700"/>
            <a:gd name="connsiteX0" fmla="*/ 104775 w 466725"/>
            <a:gd name="connsiteY0" fmla="*/ 647700 h 647700"/>
            <a:gd name="connsiteX1" fmla="*/ 28575 w 466725"/>
            <a:gd name="connsiteY1" fmla="*/ 409575 h 647700"/>
            <a:gd name="connsiteX2" fmla="*/ 0 w 466725"/>
            <a:gd name="connsiteY2" fmla="*/ 257175 h 647700"/>
            <a:gd name="connsiteX3" fmla="*/ 466725 w 466725"/>
            <a:gd name="connsiteY3" fmla="*/ 0 h 647700"/>
            <a:gd name="connsiteX0" fmla="*/ 104775 w 561975"/>
            <a:gd name="connsiteY0" fmla="*/ 571500 h 571500"/>
            <a:gd name="connsiteX1" fmla="*/ 28575 w 561975"/>
            <a:gd name="connsiteY1" fmla="*/ 333375 h 571500"/>
            <a:gd name="connsiteX2" fmla="*/ 0 w 561975"/>
            <a:gd name="connsiteY2" fmla="*/ 180975 h 571500"/>
            <a:gd name="connsiteX3" fmla="*/ 561975 w 561975"/>
            <a:gd name="connsiteY3" fmla="*/ 0 h 571500"/>
            <a:gd name="connsiteX0" fmla="*/ 76200 w 533400"/>
            <a:gd name="connsiteY0" fmla="*/ 571500 h 571500"/>
            <a:gd name="connsiteX1" fmla="*/ 0 w 533400"/>
            <a:gd name="connsiteY1" fmla="*/ 333375 h 571500"/>
            <a:gd name="connsiteX2" fmla="*/ 28575 w 533400"/>
            <a:gd name="connsiteY2" fmla="*/ 57150 h 571500"/>
            <a:gd name="connsiteX3" fmla="*/ 533400 w 533400"/>
            <a:gd name="connsiteY3" fmla="*/ 0 h 571500"/>
            <a:gd name="connsiteX0" fmla="*/ 76200 w 533400"/>
            <a:gd name="connsiteY0" fmla="*/ 571500 h 571500"/>
            <a:gd name="connsiteX1" fmla="*/ 0 w 533400"/>
            <a:gd name="connsiteY1" fmla="*/ 333375 h 571500"/>
            <a:gd name="connsiteX2" fmla="*/ 28575 w 533400"/>
            <a:gd name="connsiteY2" fmla="*/ 57150 h 571500"/>
            <a:gd name="connsiteX3" fmla="*/ 533400 w 533400"/>
            <a:gd name="connsiteY3" fmla="*/ 0 h 571500"/>
            <a:gd name="connsiteX0" fmla="*/ 47625 w 504825"/>
            <a:gd name="connsiteY0" fmla="*/ 571500 h 571500"/>
            <a:gd name="connsiteX1" fmla="*/ 19050 w 504825"/>
            <a:gd name="connsiteY1" fmla="*/ 333375 h 571500"/>
            <a:gd name="connsiteX2" fmla="*/ 0 w 504825"/>
            <a:gd name="connsiteY2" fmla="*/ 57150 h 571500"/>
            <a:gd name="connsiteX3" fmla="*/ 504825 w 504825"/>
            <a:gd name="connsiteY3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04825" h="571500">
              <a:moveTo>
                <a:pt x="47625" y="571500"/>
              </a:moveTo>
              <a:lnTo>
                <a:pt x="19050" y="333375"/>
              </a:lnTo>
              <a:lnTo>
                <a:pt x="0" y="57150"/>
              </a:lnTo>
              <a:cubicBezTo>
                <a:pt x="174625" y="57150"/>
                <a:pt x="330200" y="9525"/>
                <a:pt x="504825" y="0"/>
              </a:cubicBezTo>
            </a:path>
          </a:pathLst>
        </a:custGeom>
        <a:ln w="762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i-FI"/>
        </a:p>
      </xdr:txBody>
    </xdr:sp>
    <xdr:clientData/>
  </xdr:twoCellAnchor>
  <xdr:twoCellAnchor>
    <xdr:from>
      <xdr:col>2</xdr:col>
      <xdr:colOff>400051</xdr:colOff>
      <xdr:row>27</xdr:row>
      <xdr:rowOff>66676</xdr:rowOff>
    </xdr:from>
    <xdr:to>
      <xdr:col>19</xdr:col>
      <xdr:colOff>327103</xdr:colOff>
      <xdr:row>34</xdr:row>
      <xdr:rowOff>147955</xdr:rowOff>
    </xdr:to>
    <xdr:sp macro="" textlink="">
      <xdr:nvSpPr>
        <xdr:cNvPr id="9" name="Puolivapaa piirto 8">
          <a:extLst>
            <a:ext uri="{FF2B5EF4-FFF2-40B4-BE49-F238E27FC236}">
              <a16:creationId xmlns:a16="http://schemas.microsoft.com/office/drawing/2014/main" id="{13E71641-B90A-4B9D-A4FC-CF6894F1B604}"/>
            </a:ext>
          </a:extLst>
        </xdr:cNvPr>
        <xdr:cNvSpPr/>
      </xdr:nvSpPr>
      <xdr:spPr>
        <a:xfrm>
          <a:off x="1619251" y="4352926"/>
          <a:ext cx="9699702" cy="1214754"/>
        </a:xfrm>
        <a:custGeom>
          <a:avLst/>
          <a:gdLst>
            <a:gd name="connsiteX0" fmla="*/ 0 w 1504950"/>
            <a:gd name="connsiteY0" fmla="*/ 0 h 371475"/>
            <a:gd name="connsiteX1" fmla="*/ 390525 w 1504950"/>
            <a:gd name="connsiteY1" fmla="*/ 9525 h 371475"/>
            <a:gd name="connsiteX2" fmla="*/ 981075 w 1504950"/>
            <a:gd name="connsiteY2" fmla="*/ 371475 h 371475"/>
            <a:gd name="connsiteX3" fmla="*/ 1504950 w 1504950"/>
            <a:gd name="connsiteY3" fmla="*/ 371475 h 371475"/>
            <a:gd name="connsiteX0" fmla="*/ 0 w 10106025"/>
            <a:gd name="connsiteY0" fmla="*/ 0 h 371475"/>
            <a:gd name="connsiteX1" fmla="*/ 390525 w 10106025"/>
            <a:gd name="connsiteY1" fmla="*/ 9525 h 371475"/>
            <a:gd name="connsiteX2" fmla="*/ 981075 w 10106025"/>
            <a:gd name="connsiteY2" fmla="*/ 371475 h 371475"/>
            <a:gd name="connsiteX3" fmla="*/ 10106025 w 10106025"/>
            <a:gd name="connsiteY3" fmla="*/ 200025 h 371475"/>
            <a:gd name="connsiteX0" fmla="*/ 0 w 10106025"/>
            <a:gd name="connsiteY0" fmla="*/ 0 h 857250"/>
            <a:gd name="connsiteX1" fmla="*/ 390525 w 10106025"/>
            <a:gd name="connsiteY1" fmla="*/ 9525 h 857250"/>
            <a:gd name="connsiteX2" fmla="*/ 2667000 w 10106025"/>
            <a:gd name="connsiteY2" fmla="*/ 857250 h 857250"/>
            <a:gd name="connsiteX3" fmla="*/ 10106025 w 10106025"/>
            <a:gd name="connsiteY3" fmla="*/ 200025 h 857250"/>
            <a:gd name="connsiteX0" fmla="*/ 0 w 10106025"/>
            <a:gd name="connsiteY0" fmla="*/ 0 h 857250"/>
            <a:gd name="connsiteX1" fmla="*/ 1609725 w 10106025"/>
            <a:gd name="connsiteY1" fmla="*/ 19050 h 857250"/>
            <a:gd name="connsiteX2" fmla="*/ 2667000 w 10106025"/>
            <a:gd name="connsiteY2" fmla="*/ 857250 h 857250"/>
            <a:gd name="connsiteX3" fmla="*/ 10106025 w 10106025"/>
            <a:gd name="connsiteY3" fmla="*/ 200025 h 857250"/>
            <a:gd name="connsiteX0" fmla="*/ 0 w 10106025"/>
            <a:gd name="connsiteY0" fmla="*/ 0 h 857250"/>
            <a:gd name="connsiteX1" fmla="*/ 2019300 w 10106025"/>
            <a:gd name="connsiteY1" fmla="*/ 28575 h 857250"/>
            <a:gd name="connsiteX2" fmla="*/ 2667000 w 10106025"/>
            <a:gd name="connsiteY2" fmla="*/ 857250 h 857250"/>
            <a:gd name="connsiteX3" fmla="*/ 10106025 w 10106025"/>
            <a:gd name="connsiteY3" fmla="*/ 200025 h 857250"/>
            <a:gd name="connsiteX0" fmla="*/ 0 w 10106025"/>
            <a:gd name="connsiteY0" fmla="*/ 0 h 1143000"/>
            <a:gd name="connsiteX1" fmla="*/ 2019300 w 10106025"/>
            <a:gd name="connsiteY1" fmla="*/ 28575 h 1143000"/>
            <a:gd name="connsiteX2" fmla="*/ 2647950 w 10106025"/>
            <a:gd name="connsiteY2" fmla="*/ 1143000 h 1143000"/>
            <a:gd name="connsiteX3" fmla="*/ 10106025 w 10106025"/>
            <a:gd name="connsiteY3" fmla="*/ 200025 h 1143000"/>
            <a:gd name="connsiteX0" fmla="*/ 0 w 10397328"/>
            <a:gd name="connsiteY0" fmla="*/ 0 h 1198213"/>
            <a:gd name="connsiteX1" fmla="*/ 2019300 w 10397328"/>
            <a:gd name="connsiteY1" fmla="*/ 28575 h 1198213"/>
            <a:gd name="connsiteX2" fmla="*/ 2647950 w 10397328"/>
            <a:gd name="connsiteY2" fmla="*/ 1143000 h 1198213"/>
            <a:gd name="connsiteX3" fmla="*/ 9925050 w 10397328"/>
            <a:gd name="connsiteY3" fmla="*/ 1038224 h 1198213"/>
            <a:gd name="connsiteX4" fmla="*/ 10106025 w 10397328"/>
            <a:gd name="connsiteY4" fmla="*/ 200025 h 1198213"/>
            <a:gd name="connsiteX0" fmla="*/ 0 w 10106025"/>
            <a:gd name="connsiteY0" fmla="*/ 0 h 1198213"/>
            <a:gd name="connsiteX1" fmla="*/ 2019300 w 10106025"/>
            <a:gd name="connsiteY1" fmla="*/ 28575 h 1198213"/>
            <a:gd name="connsiteX2" fmla="*/ 2647950 w 10106025"/>
            <a:gd name="connsiteY2" fmla="*/ 1143000 h 1198213"/>
            <a:gd name="connsiteX3" fmla="*/ 9925050 w 10106025"/>
            <a:gd name="connsiteY3" fmla="*/ 1038224 h 1198213"/>
            <a:gd name="connsiteX4" fmla="*/ 10106025 w 10106025"/>
            <a:gd name="connsiteY4" fmla="*/ 200025 h 1198213"/>
            <a:gd name="connsiteX0" fmla="*/ 0 w 10277475"/>
            <a:gd name="connsiteY0" fmla="*/ 0 h 1198213"/>
            <a:gd name="connsiteX1" fmla="*/ 2019300 w 10277475"/>
            <a:gd name="connsiteY1" fmla="*/ 28575 h 1198213"/>
            <a:gd name="connsiteX2" fmla="*/ 2647950 w 10277475"/>
            <a:gd name="connsiteY2" fmla="*/ 1143000 h 1198213"/>
            <a:gd name="connsiteX3" fmla="*/ 9925050 w 10277475"/>
            <a:gd name="connsiteY3" fmla="*/ 1038224 h 1198213"/>
            <a:gd name="connsiteX4" fmla="*/ 10277475 w 10277475"/>
            <a:gd name="connsiteY4" fmla="*/ 38100 h 1198213"/>
            <a:gd name="connsiteX0" fmla="*/ 0 w 10277855"/>
            <a:gd name="connsiteY0" fmla="*/ 0 h 1198213"/>
            <a:gd name="connsiteX1" fmla="*/ 2019300 w 10277855"/>
            <a:gd name="connsiteY1" fmla="*/ 28575 h 1198213"/>
            <a:gd name="connsiteX2" fmla="*/ 2647950 w 10277855"/>
            <a:gd name="connsiteY2" fmla="*/ 1143000 h 1198213"/>
            <a:gd name="connsiteX3" fmla="*/ 9925050 w 10277855"/>
            <a:gd name="connsiteY3" fmla="*/ 1038224 h 1198213"/>
            <a:gd name="connsiteX4" fmla="*/ 10277475 w 10277855"/>
            <a:gd name="connsiteY4" fmla="*/ 38100 h 1198213"/>
            <a:gd name="connsiteX0" fmla="*/ 0 w 10278794"/>
            <a:gd name="connsiteY0" fmla="*/ 0 h 1195576"/>
            <a:gd name="connsiteX1" fmla="*/ 2019300 w 10278794"/>
            <a:gd name="connsiteY1" fmla="*/ 28575 h 1195576"/>
            <a:gd name="connsiteX2" fmla="*/ 2647950 w 10278794"/>
            <a:gd name="connsiteY2" fmla="*/ 1143000 h 1195576"/>
            <a:gd name="connsiteX3" fmla="*/ 10277475 w 10278794"/>
            <a:gd name="connsiteY3" fmla="*/ 1028699 h 1195576"/>
            <a:gd name="connsiteX4" fmla="*/ 10277475 w 10278794"/>
            <a:gd name="connsiteY4" fmla="*/ 38100 h 1195576"/>
            <a:gd name="connsiteX0" fmla="*/ 0 w 10280725"/>
            <a:gd name="connsiteY0" fmla="*/ 0 h 1195576"/>
            <a:gd name="connsiteX1" fmla="*/ 2019300 w 10280725"/>
            <a:gd name="connsiteY1" fmla="*/ 28575 h 1195576"/>
            <a:gd name="connsiteX2" fmla="*/ 2647950 w 10280725"/>
            <a:gd name="connsiteY2" fmla="*/ 1143000 h 1195576"/>
            <a:gd name="connsiteX3" fmla="*/ 10277475 w 10280725"/>
            <a:gd name="connsiteY3" fmla="*/ 1028699 h 1195576"/>
            <a:gd name="connsiteX4" fmla="*/ 10277475 w 10280725"/>
            <a:gd name="connsiteY4" fmla="*/ 38100 h 11955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80725" h="1195576">
              <a:moveTo>
                <a:pt x="0" y="0"/>
              </a:moveTo>
              <a:lnTo>
                <a:pt x="2019300" y="28575"/>
              </a:lnTo>
              <a:lnTo>
                <a:pt x="2647950" y="1143000"/>
              </a:lnTo>
              <a:cubicBezTo>
                <a:pt x="3382963" y="1249362"/>
                <a:pt x="9034463" y="1185861"/>
                <a:pt x="10277475" y="1028699"/>
              </a:cubicBezTo>
              <a:cubicBezTo>
                <a:pt x="10244137" y="700087"/>
                <a:pt x="10293350" y="439737"/>
                <a:pt x="10277475" y="38100"/>
              </a:cubicBezTo>
            </a:path>
          </a:pathLst>
        </a:custGeom>
        <a:ln w="7620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fi-FI"/>
        </a:p>
      </xdr:txBody>
    </xdr:sp>
    <xdr:clientData/>
  </xdr:twoCellAnchor>
  <xdr:twoCellAnchor>
    <xdr:from>
      <xdr:col>12</xdr:col>
      <xdr:colOff>348615</xdr:colOff>
      <xdr:row>17</xdr:row>
      <xdr:rowOff>22861</xdr:rowOff>
    </xdr:from>
    <xdr:to>
      <xdr:col>13</xdr:col>
      <xdr:colOff>175260</xdr:colOff>
      <xdr:row>19</xdr:row>
      <xdr:rowOff>30481</xdr:rowOff>
    </xdr:to>
    <xdr:sp macro="" textlink="">
      <xdr:nvSpPr>
        <xdr:cNvPr id="10" name="Suorakulmio 9">
          <a:extLst>
            <a:ext uri="{FF2B5EF4-FFF2-40B4-BE49-F238E27FC236}">
              <a16:creationId xmlns:a16="http://schemas.microsoft.com/office/drawing/2014/main" id="{3D3EC615-7A42-4A52-B302-D4E8296434B9}"/>
            </a:ext>
          </a:extLst>
        </xdr:cNvPr>
        <xdr:cNvSpPr/>
      </xdr:nvSpPr>
      <xdr:spPr>
        <a:xfrm>
          <a:off x="7073265" y="2689861"/>
          <a:ext cx="436245" cy="3314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4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16</xdr:col>
      <xdr:colOff>508635</xdr:colOff>
      <xdr:row>12</xdr:row>
      <xdr:rowOff>1</xdr:rowOff>
    </xdr:from>
    <xdr:to>
      <xdr:col>17</xdr:col>
      <xdr:colOff>335280</xdr:colOff>
      <xdr:row>14</xdr:row>
      <xdr:rowOff>17360</xdr:rowOff>
    </xdr:to>
    <xdr:sp macro="" textlink="">
      <xdr:nvSpPr>
        <xdr:cNvPr id="11" name="Suorakulmio 10">
          <a:extLst>
            <a:ext uri="{FF2B5EF4-FFF2-40B4-BE49-F238E27FC236}">
              <a16:creationId xmlns:a16="http://schemas.microsoft.com/office/drawing/2014/main" id="{B254801E-4C7C-4DF8-9399-868238886D58}"/>
            </a:ext>
          </a:extLst>
        </xdr:cNvPr>
        <xdr:cNvSpPr/>
      </xdr:nvSpPr>
      <xdr:spPr>
        <a:xfrm>
          <a:off x="9671685" y="1857376"/>
          <a:ext cx="436245" cy="34120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i-FI" sz="1400" b="1">
              <a:solidFill>
                <a:schemeClr val="tx1"/>
              </a:solidFill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playlist?list=PLg3sB5FRHYWwWK3rfde5aoLy7ObFUiXW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2"/>
  <sheetViews>
    <sheetView tabSelected="1" workbookViewId="0">
      <selection activeCell="D1" sqref="D1"/>
    </sheetView>
  </sheetViews>
  <sheetFormatPr defaultRowHeight="15" x14ac:dyDescent="0.25"/>
  <cols>
    <col min="1" max="1" width="2.7109375" customWidth="1"/>
    <col min="2" max="2" width="13.7109375" customWidth="1"/>
    <col min="3" max="3" width="8.85546875" customWidth="1"/>
    <col min="4" max="5" width="15.85546875" customWidth="1"/>
    <col min="6" max="7" width="11.7109375" customWidth="1"/>
    <col min="8" max="8" width="8.7109375" customWidth="1"/>
    <col min="9" max="9" width="15.5703125" customWidth="1"/>
    <col min="10" max="10" width="54.5703125" customWidth="1"/>
    <col min="11" max="11" width="13.85546875" customWidth="1"/>
    <col min="12" max="12" width="10.85546875" customWidth="1"/>
    <col min="13" max="13" width="11.140625" customWidth="1"/>
    <col min="14" max="14" width="4.28515625" customWidth="1"/>
    <col min="15" max="15" width="5.85546875" customWidth="1"/>
    <col min="16" max="17" width="7.85546875" customWidth="1"/>
    <col min="18" max="18" width="4.42578125" customWidth="1"/>
  </cols>
  <sheetData>
    <row r="1" spans="2:19" ht="23.25" x14ac:dyDescent="0.35">
      <c r="E1" s="87" t="s">
        <v>203</v>
      </c>
    </row>
    <row r="2" spans="2:19" ht="19.5" thickBot="1" x14ac:dyDescent="0.35">
      <c r="B2" s="24" t="s">
        <v>214</v>
      </c>
      <c r="H2" s="29"/>
      <c r="I2" s="75"/>
      <c r="J2" s="75"/>
      <c r="K2" s="93" t="s">
        <v>31</v>
      </c>
      <c r="L2" s="93"/>
      <c r="M2" s="93"/>
      <c r="N2" s="75"/>
      <c r="O2" s="76" t="s">
        <v>22</v>
      </c>
      <c r="P2" s="75"/>
    </row>
    <row r="3" spans="2:19" ht="19.5" thickBot="1" x14ac:dyDescent="0.35">
      <c r="B3" s="88" t="s">
        <v>204</v>
      </c>
      <c r="H3" s="29"/>
      <c r="I3" s="77" t="s">
        <v>23</v>
      </c>
      <c r="J3" s="78" t="s">
        <v>20</v>
      </c>
      <c r="K3" s="85">
        <v>5</v>
      </c>
      <c r="L3" s="85">
        <v>5</v>
      </c>
      <c r="M3" s="85">
        <v>5</v>
      </c>
      <c r="N3" s="78"/>
      <c r="O3" s="79">
        <f>COUNT(K3:M3)</f>
        <v>3</v>
      </c>
      <c r="P3" s="75"/>
    </row>
    <row r="4" spans="2:19" ht="7.5" customHeight="1" thickBot="1" x14ac:dyDescent="0.35">
      <c r="B4" s="92"/>
      <c r="H4" s="29"/>
      <c r="I4" s="75"/>
      <c r="J4" s="75"/>
      <c r="K4" s="86"/>
      <c r="L4" s="86"/>
      <c r="M4" s="86"/>
      <c r="N4" s="75"/>
      <c r="O4" s="75"/>
      <c r="P4" s="75"/>
    </row>
    <row r="5" spans="2:19" ht="19.5" thickBot="1" x14ac:dyDescent="0.35">
      <c r="H5" s="29"/>
      <c r="I5" s="77" t="s">
        <v>24</v>
      </c>
      <c r="J5" s="78" t="s">
        <v>21</v>
      </c>
      <c r="K5" s="85">
        <v>5</v>
      </c>
      <c r="L5" s="85">
        <v>5</v>
      </c>
      <c r="M5" s="85">
        <v>5</v>
      </c>
      <c r="N5" s="78"/>
      <c r="O5" s="79">
        <f>SUM(K5:M5)</f>
        <v>15</v>
      </c>
      <c r="P5" s="75"/>
    </row>
    <row r="6" spans="2:19" ht="9" customHeight="1" thickBot="1" x14ac:dyDescent="0.35">
      <c r="H6" s="29"/>
      <c r="I6" s="75"/>
      <c r="J6" s="75"/>
      <c r="K6" s="76"/>
      <c r="L6" s="76"/>
      <c r="M6" s="76"/>
      <c r="N6" s="75"/>
      <c r="O6" s="75"/>
      <c r="P6" s="75"/>
    </row>
    <row r="7" spans="2:19" ht="30.75" thickBot="1" x14ac:dyDescent="0.35">
      <c r="D7" s="29" t="s">
        <v>216</v>
      </c>
      <c r="H7" s="29"/>
      <c r="I7" s="80" t="s">
        <v>30</v>
      </c>
      <c r="J7" s="81" t="s">
        <v>26</v>
      </c>
      <c r="K7" s="82" t="s">
        <v>4</v>
      </c>
      <c r="L7" s="81" t="s">
        <v>6</v>
      </c>
      <c r="M7" s="82" t="s">
        <v>4</v>
      </c>
      <c r="N7" s="78"/>
      <c r="O7" s="83">
        <f>COUNTIF(K7:M7,P7)</f>
        <v>2</v>
      </c>
      <c r="P7" s="84" t="s">
        <v>4</v>
      </c>
    </row>
    <row r="10" spans="2:19" x14ac:dyDescent="0.25">
      <c r="F10" s="2">
        <v>20</v>
      </c>
      <c r="G10" s="2"/>
    </row>
    <row r="11" spans="2:19" x14ac:dyDescent="0.25">
      <c r="F11" s="2" t="s">
        <v>41</v>
      </c>
      <c r="G11" s="2"/>
      <c r="H11" s="2" t="s">
        <v>36</v>
      </c>
      <c r="I11" s="2" t="s">
        <v>43</v>
      </c>
    </row>
    <row r="12" spans="2:19" x14ac:dyDescent="0.25">
      <c r="F12" t="s">
        <v>37</v>
      </c>
      <c r="G12" t="s">
        <v>38</v>
      </c>
      <c r="H12" s="2" t="s">
        <v>25</v>
      </c>
    </row>
    <row r="13" spans="2:19" ht="15.75" customHeight="1" x14ac:dyDescent="0.25">
      <c r="B13" s="22" t="s">
        <v>46</v>
      </c>
      <c r="C13" s="22" t="s">
        <v>47</v>
      </c>
      <c r="D13" s="22" t="s">
        <v>48</v>
      </c>
      <c r="E13" s="22" t="s">
        <v>49</v>
      </c>
      <c r="F13" s="22" t="s">
        <v>50</v>
      </c>
      <c r="G13" s="22" t="s">
        <v>51</v>
      </c>
      <c r="L13" s="94" t="s">
        <v>215</v>
      </c>
    </row>
    <row r="14" spans="2:19" ht="30" x14ac:dyDescent="0.25">
      <c r="B14" s="3" t="s">
        <v>1</v>
      </c>
      <c r="C14" s="3" t="s">
        <v>8</v>
      </c>
      <c r="D14" s="4" t="s">
        <v>33</v>
      </c>
      <c r="E14" s="3" t="s">
        <v>44</v>
      </c>
      <c r="F14" s="4" t="s">
        <v>19</v>
      </c>
      <c r="G14" s="4" t="s">
        <v>19</v>
      </c>
      <c r="I14" s="23"/>
      <c r="L14" s="94"/>
      <c r="M14" s="91" t="s">
        <v>213</v>
      </c>
      <c r="R14" s="2">
        <v>0</v>
      </c>
      <c r="S14" s="2" t="s">
        <v>43</v>
      </c>
    </row>
    <row r="15" spans="2:19" x14ac:dyDescent="0.25">
      <c r="B15" s="5" t="s">
        <v>2</v>
      </c>
      <c r="C15" s="5" t="s">
        <v>9</v>
      </c>
      <c r="D15" s="5">
        <v>1</v>
      </c>
      <c r="E15" s="5">
        <v>10</v>
      </c>
      <c r="F15" s="5" t="str">
        <f t="shared" ref="F15:F21" si="0">IF(E15="",$I$11,IF(ISTEXT(E15),$H$11,IF(E15&gt;=$F$10,$H$12,$F$11)))</f>
        <v>Ei</v>
      </c>
      <c r="G15" s="21" t="str">
        <f t="shared" ref="G15:G21" si="1">VLOOKUP(E15,$R$14:$S$18,2)</f>
        <v>Ei</v>
      </c>
      <c r="J15" s="24" t="s">
        <v>205</v>
      </c>
      <c r="K15" s="28" t="s">
        <v>11</v>
      </c>
      <c r="L15" s="28">
        <f>COUNTA(E15:E21)</f>
        <v>6</v>
      </c>
      <c r="M15" s="89"/>
      <c r="N15" s="2" t="s">
        <v>45</v>
      </c>
      <c r="R15" s="2">
        <v>1</v>
      </c>
      <c r="S15" s="2" t="s">
        <v>41</v>
      </c>
    </row>
    <row r="16" spans="2:19" x14ac:dyDescent="0.25">
      <c r="B16" s="5" t="s">
        <v>3</v>
      </c>
      <c r="C16" s="5" t="s">
        <v>9</v>
      </c>
      <c r="D16" s="5">
        <v>2</v>
      </c>
      <c r="E16" s="5">
        <v>25</v>
      </c>
      <c r="F16" s="5" t="str">
        <f t="shared" si="0"/>
        <v>Kyllä</v>
      </c>
      <c r="G16" s="21" t="str">
        <f t="shared" si="1"/>
        <v>Kyllä</v>
      </c>
      <c r="M16" s="90"/>
      <c r="R16" s="2">
        <v>20</v>
      </c>
      <c r="S16" s="2" t="s">
        <v>25</v>
      </c>
    </row>
    <row r="17" spans="2:19" x14ac:dyDescent="0.25">
      <c r="B17" s="5" t="s">
        <v>4</v>
      </c>
      <c r="C17" s="5" t="s">
        <v>9</v>
      </c>
      <c r="D17" s="5"/>
      <c r="E17" s="5" t="s">
        <v>42</v>
      </c>
      <c r="F17" s="5" t="str">
        <f t="shared" si="0"/>
        <v>Kesken</v>
      </c>
      <c r="G17" s="21" t="str">
        <f t="shared" si="1"/>
        <v>Kesken</v>
      </c>
      <c r="J17" s="24" t="s">
        <v>217</v>
      </c>
      <c r="K17" s="28" t="s">
        <v>12</v>
      </c>
      <c r="L17" s="28">
        <f>COUNT(E15:E21)</f>
        <v>4</v>
      </c>
      <c r="M17" s="89"/>
      <c r="N17" s="2" t="s">
        <v>45</v>
      </c>
      <c r="R17" s="2" t="s">
        <v>39</v>
      </c>
      <c r="S17" s="2" t="s">
        <v>36</v>
      </c>
    </row>
    <row r="18" spans="2:19" x14ac:dyDescent="0.25">
      <c r="B18" s="5" t="s">
        <v>5</v>
      </c>
      <c r="C18" s="5" t="s">
        <v>9</v>
      </c>
      <c r="D18" s="5" t="s">
        <v>34</v>
      </c>
      <c r="E18" s="5" t="s">
        <v>32</v>
      </c>
      <c r="F18" s="5" t="str">
        <f t="shared" si="0"/>
        <v>Kesken</v>
      </c>
      <c r="G18" s="21" t="str">
        <f t="shared" si="1"/>
        <v>Kesken</v>
      </c>
      <c r="M18" s="90"/>
      <c r="R18" s="2" t="s">
        <v>40</v>
      </c>
      <c r="S18" s="2" t="s">
        <v>36</v>
      </c>
    </row>
    <row r="19" spans="2:19" x14ac:dyDescent="0.25">
      <c r="B19" s="5" t="s">
        <v>6</v>
      </c>
      <c r="C19" s="5" t="s">
        <v>9</v>
      </c>
      <c r="D19" s="5" t="s">
        <v>35</v>
      </c>
      <c r="E19" s="5"/>
      <c r="F19" s="5" t="str">
        <f t="shared" si="0"/>
        <v>Odottaa</v>
      </c>
      <c r="G19" s="21" t="str">
        <f t="shared" si="1"/>
        <v>Odottaa</v>
      </c>
      <c r="J19" s="24" t="s">
        <v>206</v>
      </c>
      <c r="K19" s="28" t="s">
        <v>13</v>
      </c>
      <c r="L19" s="28">
        <f>COUNTBLANK(E15:E21)</f>
        <v>1</v>
      </c>
      <c r="M19" s="89"/>
      <c r="N19" s="2" t="s">
        <v>45</v>
      </c>
      <c r="R19" s="2"/>
      <c r="S19" s="2"/>
    </row>
    <row r="20" spans="2:19" x14ac:dyDescent="0.25">
      <c r="B20" s="5" t="s">
        <v>7</v>
      </c>
      <c r="C20" s="5" t="s">
        <v>9</v>
      </c>
      <c r="D20" s="5"/>
      <c r="E20" s="5">
        <v>35</v>
      </c>
      <c r="F20" s="5" t="str">
        <f t="shared" si="0"/>
        <v>Kyllä</v>
      </c>
      <c r="G20" s="21" t="str">
        <f t="shared" si="1"/>
        <v>Kyllä</v>
      </c>
      <c r="M20" s="90"/>
    </row>
    <row r="21" spans="2:19" x14ac:dyDescent="0.25">
      <c r="B21" s="5" t="s">
        <v>3</v>
      </c>
      <c r="C21" s="5" t="s">
        <v>10</v>
      </c>
      <c r="D21" s="5">
        <v>2</v>
      </c>
      <c r="E21" s="5">
        <v>40</v>
      </c>
      <c r="F21" s="5" t="str">
        <f t="shared" si="0"/>
        <v>Kyllä</v>
      </c>
      <c r="G21" s="21" t="str">
        <f t="shared" si="1"/>
        <v>Kyllä</v>
      </c>
      <c r="M21" s="90"/>
    </row>
    <row r="22" spans="2:19" x14ac:dyDescent="0.25">
      <c r="J22" s="24" t="s">
        <v>57</v>
      </c>
      <c r="K22" s="28" t="s">
        <v>15</v>
      </c>
      <c r="L22" s="28">
        <f>SUM(E15:E21)</f>
        <v>110</v>
      </c>
      <c r="M22" s="89"/>
      <c r="N22" s="2" t="s">
        <v>45</v>
      </c>
    </row>
    <row r="23" spans="2:19" ht="19.5" customHeight="1" x14ac:dyDescent="0.25">
      <c r="J23" s="28" t="s">
        <v>207</v>
      </c>
      <c r="K23" s="24" t="s">
        <v>208</v>
      </c>
      <c r="L23" s="28">
        <f>MAX(E15:E21)</f>
        <v>40</v>
      </c>
      <c r="M23" s="90"/>
      <c r="N23" s="2" t="s">
        <v>45</v>
      </c>
    </row>
    <row r="24" spans="2:19" ht="19.5" customHeight="1" x14ac:dyDescent="0.25">
      <c r="H24" s="8"/>
      <c r="I24" s="8"/>
      <c r="J24" s="28" t="s">
        <v>211</v>
      </c>
      <c r="K24" s="24" t="s">
        <v>209</v>
      </c>
      <c r="L24" s="28">
        <f>MIN(E15:E21)</f>
        <v>10</v>
      </c>
      <c r="M24" s="90"/>
      <c r="N24" s="2" t="s">
        <v>45</v>
      </c>
      <c r="P24" s="8"/>
      <c r="Q24" s="8"/>
      <c r="R24" s="8"/>
    </row>
    <row r="25" spans="2:19" ht="19.5" customHeight="1" x14ac:dyDescent="0.25">
      <c r="H25" s="8"/>
      <c r="J25" s="28" t="s">
        <v>212</v>
      </c>
      <c r="K25" s="24" t="s">
        <v>210</v>
      </c>
      <c r="L25" s="28">
        <f>AVERAGE(E15:E21)</f>
        <v>27.5</v>
      </c>
      <c r="M25" s="90"/>
      <c r="N25" s="2" t="s">
        <v>45</v>
      </c>
      <c r="Q25" s="8"/>
      <c r="R25" s="8"/>
    </row>
    <row r="26" spans="2:19" ht="19.5" customHeight="1" x14ac:dyDescent="0.25">
      <c r="H26" s="8"/>
      <c r="Q26" s="8"/>
      <c r="R26" s="8"/>
    </row>
    <row r="27" spans="2:19" ht="19.5" customHeight="1" x14ac:dyDescent="0.25">
      <c r="H27" s="8"/>
      <c r="J27" s="24" t="s">
        <v>70</v>
      </c>
      <c r="K27" s="28" t="s">
        <v>14</v>
      </c>
      <c r="L27" s="28">
        <f>COUNTIF(B15:B21,M27)</f>
        <v>2</v>
      </c>
      <c r="M27" s="2" t="s">
        <v>3</v>
      </c>
      <c r="N27" s="2" t="s">
        <v>56</v>
      </c>
      <c r="Q27" s="8"/>
      <c r="R27" s="8"/>
    </row>
    <row r="28" spans="2:19" ht="19.5" customHeight="1" x14ac:dyDescent="0.25">
      <c r="H28" s="8"/>
      <c r="J28" s="24" t="s">
        <v>58</v>
      </c>
      <c r="K28" s="28" t="s">
        <v>16</v>
      </c>
      <c r="L28" s="28">
        <f>SUMIF(B15:B21,M28,E15:E21)</f>
        <v>65</v>
      </c>
      <c r="M28" s="2" t="s">
        <v>3</v>
      </c>
      <c r="N28" s="2" t="s">
        <v>71</v>
      </c>
      <c r="Q28" s="8"/>
      <c r="R28" s="8"/>
    </row>
    <row r="29" spans="2:19" ht="19.5" customHeight="1" x14ac:dyDescent="0.25">
      <c r="H29" s="8"/>
      <c r="Q29" s="8"/>
      <c r="R29" s="8"/>
    </row>
    <row r="30" spans="2:19" ht="19.5" customHeight="1" x14ac:dyDescent="0.25">
      <c r="H30" s="8"/>
      <c r="Q30" s="8"/>
      <c r="R30" s="8"/>
    </row>
    <row r="31" spans="2:19" ht="19.5" customHeight="1" x14ac:dyDescent="0.25">
      <c r="H31" s="8"/>
      <c r="Q31" s="8"/>
      <c r="R31" s="8"/>
    </row>
    <row r="32" spans="2:19" ht="19.5" customHeight="1" x14ac:dyDescent="0.25">
      <c r="H32" s="8"/>
      <c r="J32" s="24" t="s">
        <v>17</v>
      </c>
      <c r="K32" s="28" t="s">
        <v>18</v>
      </c>
      <c r="L32" s="28" t="s">
        <v>66</v>
      </c>
      <c r="M32" s="2"/>
      <c r="N32" s="2" t="s">
        <v>72</v>
      </c>
      <c r="Q32" s="8"/>
      <c r="R32" s="8"/>
    </row>
    <row r="33" spans="8:18" ht="19.5" customHeight="1" x14ac:dyDescent="0.25">
      <c r="H33" s="8"/>
      <c r="J33" s="24" t="s">
        <v>17</v>
      </c>
      <c r="K33" s="28" t="s">
        <v>65</v>
      </c>
      <c r="L33" s="28" t="s">
        <v>67</v>
      </c>
      <c r="M33" s="2"/>
      <c r="N33" s="2" t="s">
        <v>73</v>
      </c>
      <c r="O33" s="8"/>
      <c r="Q33" s="8"/>
      <c r="R33" s="8"/>
    </row>
    <row r="34" spans="8:18" ht="19.5" customHeight="1" x14ac:dyDescent="0.25">
      <c r="H34" s="8"/>
      <c r="Q34" s="8"/>
      <c r="R34" s="8"/>
    </row>
    <row r="35" spans="8:18" x14ac:dyDescent="0.25">
      <c r="H35" s="8"/>
      <c r="I35" s="16"/>
      <c r="J35" s="17"/>
      <c r="K35" s="17"/>
      <c r="L35" s="17"/>
      <c r="M35" s="8"/>
      <c r="N35" s="8"/>
      <c r="O35" s="8"/>
      <c r="P35" s="8"/>
      <c r="Q35" s="8"/>
      <c r="R35" s="8"/>
    </row>
    <row r="36" spans="8:18" x14ac:dyDescent="0.25"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8:18" ht="15" customHeight="1" x14ac:dyDescent="0.25">
      <c r="H37" s="8"/>
      <c r="I37" s="8"/>
      <c r="K37" s="17"/>
      <c r="L37" s="17"/>
      <c r="M37" s="8"/>
      <c r="N37" s="8"/>
      <c r="O37" s="8"/>
      <c r="P37" s="8"/>
      <c r="Q37" s="8"/>
      <c r="R37" s="8"/>
    </row>
    <row r="38" spans="8:18" x14ac:dyDescent="0.25">
      <c r="H38" s="8"/>
      <c r="I38" s="8"/>
      <c r="K38" s="17"/>
      <c r="L38" s="17"/>
      <c r="M38" s="8"/>
      <c r="N38" s="8"/>
      <c r="O38" s="8"/>
      <c r="P38" s="8"/>
      <c r="Q38" s="8"/>
      <c r="R38" s="8"/>
    </row>
    <row r="39" spans="8:18" x14ac:dyDescent="0.25"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8:18" x14ac:dyDescent="0.25"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8:18" x14ac:dyDescent="0.25"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51" spans="20:20" x14ac:dyDescent="0.25">
      <c r="T51" s="24"/>
    </row>
    <row r="72" spans="6:7" ht="18" customHeight="1" x14ac:dyDescent="0.25">
      <c r="F72" s="22"/>
      <c r="G72" s="22"/>
    </row>
  </sheetData>
  <mergeCells count="2">
    <mergeCell ref="K2:M2"/>
    <mergeCell ref="L13:L14"/>
  </mergeCells>
  <hyperlinks>
    <hyperlink ref="B3" r:id="rId1" xr:uid="{A0726123-E5F1-4742-A086-F76D5B46068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CD95-7EB7-4C2C-90B8-D7E2EF1CBBA3}">
  <dimension ref="B1:T83"/>
  <sheetViews>
    <sheetView workbookViewId="0">
      <selection activeCell="B2" sqref="B2:H6"/>
    </sheetView>
  </sheetViews>
  <sheetFormatPr defaultRowHeight="15" x14ac:dyDescent="0.25"/>
  <cols>
    <col min="1" max="1" width="2.7109375" customWidth="1"/>
    <col min="2" max="2" width="13.7109375" customWidth="1"/>
    <col min="3" max="3" width="8.85546875" customWidth="1"/>
    <col min="4" max="5" width="15.85546875" customWidth="1"/>
    <col min="6" max="7" width="11.7109375" customWidth="1"/>
    <col min="8" max="8" width="8.7109375" customWidth="1"/>
    <col min="9" max="9" width="15.5703125" customWidth="1"/>
    <col min="10" max="10" width="51" customWidth="1"/>
    <col min="11" max="11" width="13.85546875" customWidth="1"/>
    <col min="12" max="12" width="10.85546875" customWidth="1"/>
    <col min="13" max="13" width="11.140625" customWidth="1"/>
    <col min="14" max="14" width="4.28515625" customWidth="1"/>
    <col min="15" max="15" width="5.85546875" customWidth="1"/>
    <col min="16" max="17" width="7.85546875" customWidth="1"/>
    <col min="18" max="18" width="4.42578125" customWidth="1"/>
  </cols>
  <sheetData>
    <row r="1" spans="2:19" ht="18.75" x14ac:dyDescent="0.3">
      <c r="H1" s="29" t="s">
        <v>0</v>
      </c>
    </row>
    <row r="2" spans="2:19" x14ac:dyDescent="0.25">
      <c r="F2" s="2">
        <v>20</v>
      </c>
      <c r="G2" s="2"/>
    </row>
    <row r="3" spans="2:19" x14ac:dyDescent="0.25">
      <c r="F3" s="2" t="s">
        <v>41</v>
      </c>
      <c r="G3" s="2"/>
      <c r="H3" s="2" t="s">
        <v>36</v>
      </c>
      <c r="I3" s="2" t="s">
        <v>43</v>
      </c>
    </row>
    <row r="4" spans="2:19" x14ac:dyDescent="0.25">
      <c r="F4" t="s">
        <v>37</v>
      </c>
      <c r="G4" t="s">
        <v>38</v>
      </c>
      <c r="H4" s="2" t="s">
        <v>25</v>
      </c>
    </row>
    <row r="5" spans="2:19" x14ac:dyDescent="0.25">
      <c r="B5" s="22" t="s">
        <v>46</v>
      </c>
      <c r="C5" s="22" t="s">
        <v>47</v>
      </c>
      <c r="D5" s="22" t="s">
        <v>48</v>
      </c>
      <c r="E5" s="22" t="s">
        <v>49</v>
      </c>
      <c r="F5" s="22" t="s">
        <v>50</v>
      </c>
      <c r="G5" s="22" t="s">
        <v>51</v>
      </c>
    </row>
    <row r="6" spans="2:19" ht="30" x14ac:dyDescent="0.25">
      <c r="B6" s="3" t="s">
        <v>1</v>
      </c>
      <c r="C6" s="3" t="s">
        <v>8</v>
      </c>
      <c r="D6" s="4" t="s">
        <v>33</v>
      </c>
      <c r="E6" s="3" t="s">
        <v>44</v>
      </c>
      <c r="F6" s="4" t="s">
        <v>19</v>
      </c>
      <c r="G6" s="4" t="s">
        <v>19</v>
      </c>
      <c r="H6" s="7" t="s">
        <v>28</v>
      </c>
      <c r="I6" s="23" t="s">
        <v>29</v>
      </c>
      <c r="L6" t="s">
        <v>27</v>
      </c>
      <c r="R6" s="2">
        <v>0</v>
      </c>
      <c r="S6" s="2" t="s">
        <v>43</v>
      </c>
    </row>
    <row r="7" spans="2:19" x14ac:dyDescent="0.25">
      <c r="B7" s="5" t="s">
        <v>2</v>
      </c>
      <c r="C7" s="5" t="s">
        <v>9</v>
      </c>
      <c r="D7" s="5">
        <v>1</v>
      </c>
      <c r="E7" s="5">
        <v>10</v>
      </c>
      <c r="F7" s="5" t="str">
        <f t="shared" ref="F7:F13" si="0">IF(E7="",$I$3,IF(ISTEXT(E7),$H$3,IF(E7&gt;=$F$2,$H$4,$F$3)))</f>
        <v>Ei</v>
      </c>
      <c r="G7" s="21" t="str">
        <f t="shared" ref="G7:G13" si="1">VLOOKUP(E7,$R$6:$S$10,2)</f>
        <v>Ei</v>
      </c>
      <c r="J7" s="24" t="s">
        <v>52</v>
      </c>
      <c r="K7" s="28" t="s">
        <v>11</v>
      </c>
      <c r="L7" s="2">
        <f>COUNTA(D7:D13)</f>
        <v>5</v>
      </c>
      <c r="M7" s="2"/>
      <c r="N7" s="2" t="s">
        <v>53</v>
      </c>
      <c r="R7" s="2">
        <v>1</v>
      </c>
      <c r="S7" s="2" t="s">
        <v>41</v>
      </c>
    </row>
    <row r="8" spans="2:19" x14ac:dyDescent="0.25">
      <c r="B8" s="5" t="s">
        <v>3</v>
      </c>
      <c r="C8" s="5" t="s">
        <v>9</v>
      </c>
      <c r="D8" s="5">
        <v>2</v>
      </c>
      <c r="E8" s="5">
        <v>25</v>
      </c>
      <c r="F8" s="5" t="str">
        <f t="shared" si="0"/>
        <v>Kyllä</v>
      </c>
      <c r="G8" s="21" t="str">
        <f t="shared" si="1"/>
        <v>Kyllä</v>
      </c>
      <c r="J8" s="24" t="s">
        <v>54</v>
      </c>
      <c r="K8" s="28" t="s">
        <v>12</v>
      </c>
      <c r="L8" s="2">
        <f>COUNT(D7:D13)</f>
        <v>3</v>
      </c>
      <c r="M8" s="2"/>
      <c r="N8" s="2" t="s">
        <v>53</v>
      </c>
      <c r="R8" s="2">
        <v>20</v>
      </c>
      <c r="S8" s="2" t="s">
        <v>25</v>
      </c>
    </row>
    <row r="9" spans="2:19" x14ac:dyDescent="0.25">
      <c r="B9" s="5" t="s">
        <v>4</v>
      </c>
      <c r="C9" s="5" t="s">
        <v>9</v>
      </c>
      <c r="D9" s="5"/>
      <c r="E9" s="5" t="s">
        <v>42</v>
      </c>
      <c r="F9" s="5" t="str">
        <f t="shared" si="0"/>
        <v>Kesken</v>
      </c>
      <c r="G9" s="21" t="str">
        <f t="shared" si="1"/>
        <v>Kesken</v>
      </c>
      <c r="J9" s="24" t="s">
        <v>55</v>
      </c>
      <c r="K9" s="28" t="s">
        <v>13</v>
      </c>
      <c r="L9" s="2">
        <f>COUNTBLANK(D7:D13)</f>
        <v>2</v>
      </c>
      <c r="M9" s="2"/>
      <c r="N9" s="2" t="s">
        <v>53</v>
      </c>
      <c r="R9" s="2" t="s">
        <v>39</v>
      </c>
      <c r="S9" s="2" t="s">
        <v>36</v>
      </c>
    </row>
    <row r="10" spans="2:19" x14ac:dyDescent="0.25">
      <c r="B10" s="5" t="s">
        <v>5</v>
      </c>
      <c r="C10" s="5" t="s">
        <v>9</v>
      </c>
      <c r="D10" s="5" t="s">
        <v>34</v>
      </c>
      <c r="E10" s="5" t="s">
        <v>32</v>
      </c>
      <c r="F10" s="5" t="str">
        <f t="shared" si="0"/>
        <v>Kesken</v>
      </c>
      <c r="G10" s="21" t="str">
        <f t="shared" si="1"/>
        <v>Kesken</v>
      </c>
      <c r="J10" s="24" t="s">
        <v>70</v>
      </c>
      <c r="K10" s="28" t="s">
        <v>14</v>
      </c>
      <c r="L10" s="2">
        <f>COUNTIF(B7:B13,M10)</f>
        <v>2</v>
      </c>
      <c r="M10" s="2" t="s">
        <v>3</v>
      </c>
      <c r="N10" s="2" t="s">
        <v>56</v>
      </c>
      <c r="R10" s="2" t="s">
        <v>40</v>
      </c>
      <c r="S10" s="2" t="s">
        <v>36</v>
      </c>
    </row>
    <row r="11" spans="2:19" x14ac:dyDescent="0.25">
      <c r="B11" s="5" t="s">
        <v>6</v>
      </c>
      <c r="C11" s="5" t="s">
        <v>9</v>
      </c>
      <c r="D11" s="5" t="s">
        <v>35</v>
      </c>
      <c r="E11" s="5"/>
      <c r="F11" s="5" t="str">
        <f t="shared" si="0"/>
        <v>Odottaa</v>
      </c>
      <c r="G11" s="21" t="str">
        <f t="shared" si="1"/>
        <v>Odottaa</v>
      </c>
      <c r="J11" s="24" t="s">
        <v>57</v>
      </c>
      <c r="K11" s="28" t="s">
        <v>15</v>
      </c>
      <c r="L11" s="2">
        <f>SUM(E7:E13)</f>
        <v>110</v>
      </c>
      <c r="M11" s="2"/>
      <c r="N11" s="2" t="s">
        <v>45</v>
      </c>
      <c r="R11" s="2"/>
      <c r="S11" s="2"/>
    </row>
    <row r="12" spans="2:19" x14ac:dyDescent="0.25">
      <c r="B12" s="5" t="s">
        <v>7</v>
      </c>
      <c r="C12" s="5" t="s">
        <v>9</v>
      </c>
      <c r="D12" s="5"/>
      <c r="E12" s="5">
        <v>35</v>
      </c>
      <c r="F12" s="5" t="str">
        <f t="shared" si="0"/>
        <v>Kyllä</v>
      </c>
      <c r="G12" s="21" t="str">
        <f t="shared" si="1"/>
        <v>Kyllä</v>
      </c>
      <c r="J12" s="24" t="s">
        <v>58</v>
      </c>
      <c r="K12" s="28" t="s">
        <v>16</v>
      </c>
      <c r="L12" s="2">
        <f>SUMIF(B7:B13,M12,E7:E13)</f>
        <v>65</v>
      </c>
      <c r="M12" s="2" t="s">
        <v>3</v>
      </c>
      <c r="N12" s="2" t="s">
        <v>71</v>
      </c>
    </row>
    <row r="13" spans="2:19" x14ac:dyDescent="0.25">
      <c r="B13" s="5" t="s">
        <v>3</v>
      </c>
      <c r="C13" s="5" t="s">
        <v>10</v>
      </c>
      <c r="D13" s="5">
        <v>2</v>
      </c>
      <c r="E13" s="5">
        <v>40</v>
      </c>
      <c r="F13" s="5" t="str">
        <f t="shared" si="0"/>
        <v>Kyllä</v>
      </c>
      <c r="G13" s="21" t="str">
        <f t="shared" si="1"/>
        <v>Kyllä</v>
      </c>
      <c r="J13" s="24" t="s">
        <v>17</v>
      </c>
      <c r="K13" s="28" t="s">
        <v>18</v>
      </c>
      <c r="L13" s="2" t="s">
        <v>66</v>
      </c>
      <c r="M13" s="2"/>
      <c r="N13" s="2" t="s">
        <v>72</v>
      </c>
    </row>
    <row r="14" spans="2:19" x14ac:dyDescent="0.25">
      <c r="J14" s="24" t="s">
        <v>17</v>
      </c>
      <c r="K14" s="28" t="s">
        <v>65</v>
      </c>
      <c r="L14" s="2" t="s">
        <v>67</v>
      </c>
      <c r="M14" s="2"/>
      <c r="N14" s="2" t="s">
        <v>73</v>
      </c>
    </row>
    <row r="15" spans="2:19" ht="8.25" customHeight="1" x14ac:dyDescent="0.25">
      <c r="K15" s="2"/>
      <c r="L15" s="2"/>
      <c r="M15" s="2"/>
    </row>
    <row r="16" spans="2:19" ht="8.25" customHeight="1" x14ac:dyDescent="0.25">
      <c r="H16" s="8"/>
      <c r="I16" s="8"/>
      <c r="J16" s="8"/>
      <c r="K16" s="12"/>
      <c r="L16" s="12"/>
      <c r="M16" s="12"/>
      <c r="N16" s="8"/>
      <c r="O16" s="8"/>
      <c r="P16" s="8"/>
      <c r="Q16" s="8"/>
      <c r="R16" s="8"/>
    </row>
    <row r="17" spans="8:18" ht="15.75" thickBot="1" x14ac:dyDescent="0.3">
      <c r="H17" s="8"/>
      <c r="I17" s="8"/>
      <c r="J17" s="8"/>
      <c r="K17" s="95" t="s">
        <v>31</v>
      </c>
      <c r="L17" s="95"/>
      <c r="M17" s="95"/>
      <c r="N17" s="8"/>
      <c r="O17" s="12" t="s">
        <v>22</v>
      </c>
      <c r="P17" s="8"/>
      <c r="Q17" s="8"/>
      <c r="R17" s="8"/>
    </row>
    <row r="18" spans="8:18" ht="15.75" thickBot="1" x14ac:dyDescent="0.3">
      <c r="H18" s="8"/>
      <c r="I18" s="9" t="s">
        <v>23</v>
      </c>
      <c r="J18" s="10" t="s">
        <v>20</v>
      </c>
      <c r="K18" s="11">
        <v>5</v>
      </c>
      <c r="L18" s="11">
        <v>5</v>
      </c>
      <c r="M18" s="11">
        <v>5</v>
      </c>
      <c r="N18" s="10"/>
      <c r="O18" s="19">
        <f>COUNT(K18:M18)</f>
        <v>3</v>
      </c>
      <c r="P18" s="8"/>
      <c r="Q18" s="8"/>
      <c r="R18" s="8"/>
    </row>
    <row r="19" spans="8:18" ht="6" customHeight="1" thickBot="1" x14ac:dyDescent="0.3">
      <c r="H19" s="8"/>
      <c r="I19" s="8"/>
      <c r="J19" s="8"/>
      <c r="K19" s="8"/>
      <c r="L19" s="8"/>
      <c r="M19" s="12"/>
      <c r="N19" s="8"/>
      <c r="O19" s="8"/>
      <c r="P19" s="8"/>
      <c r="Q19" s="8"/>
      <c r="R19" s="8"/>
    </row>
    <row r="20" spans="8:18" ht="15.75" thickBot="1" x14ac:dyDescent="0.3">
      <c r="H20" s="8"/>
      <c r="I20" s="9" t="s">
        <v>24</v>
      </c>
      <c r="J20" s="10" t="s">
        <v>21</v>
      </c>
      <c r="K20" s="11">
        <v>5</v>
      </c>
      <c r="L20" s="11">
        <v>5</v>
      </c>
      <c r="M20" s="11">
        <v>5</v>
      </c>
      <c r="N20" s="10"/>
      <c r="O20" s="19">
        <f>SUM(K20:M20)</f>
        <v>15</v>
      </c>
      <c r="P20" s="8"/>
      <c r="Q20" s="8"/>
      <c r="R20" s="8"/>
    </row>
    <row r="21" spans="8:18" ht="6.75" customHeight="1" thickBot="1" x14ac:dyDescent="0.3">
      <c r="H21" s="8"/>
      <c r="I21" s="8"/>
      <c r="J21" s="8"/>
      <c r="K21" s="12"/>
      <c r="L21" s="12"/>
      <c r="M21" s="12"/>
      <c r="N21" s="8"/>
      <c r="O21" s="8"/>
      <c r="P21" s="8"/>
      <c r="Q21" s="8"/>
      <c r="R21" s="8"/>
    </row>
    <row r="22" spans="8:18" ht="36" customHeight="1" thickBot="1" x14ac:dyDescent="0.3">
      <c r="H22" s="8"/>
      <c r="I22" s="13" t="s">
        <v>30</v>
      </c>
      <c r="J22" s="14" t="s">
        <v>26</v>
      </c>
      <c r="K22" s="15" t="s">
        <v>4</v>
      </c>
      <c r="L22" s="14" t="s">
        <v>6</v>
      </c>
      <c r="M22" s="15" t="s">
        <v>4</v>
      </c>
      <c r="N22" s="10"/>
      <c r="O22" s="20">
        <f>COUNTIF(K22:M22,P22)</f>
        <v>2</v>
      </c>
      <c r="P22" s="18" t="s">
        <v>4</v>
      </c>
      <c r="Q22" s="8"/>
      <c r="R22" s="8"/>
    </row>
    <row r="23" spans="8:18" x14ac:dyDescent="0.25">
      <c r="H23" s="8"/>
      <c r="I23" s="16"/>
      <c r="J23" s="17"/>
      <c r="K23" s="17"/>
      <c r="L23" s="17"/>
      <c r="M23" s="8"/>
      <c r="N23" s="8"/>
      <c r="O23" s="8"/>
      <c r="P23" s="8"/>
      <c r="Q23" s="8"/>
      <c r="R23" s="8"/>
    </row>
    <row r="24" spans="8:18" x14ac:dyDescent="0.25"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8:18" ht="15" customHeight="1" x14ac:dyDescent="0.25">
      <c r="H25" s="8"/>
      <c r="I25" s="8"/>
      <c r="K25" s="17"/>
      <c r="L25" s="17"/>
      <c r="M25" s="8"/>
      <c r="N25" s="8"/>
      <c r="O25" s="8"/>
      <c r="P25" s="8"/>
      <c r="Q25" s="8"/>
      <c r="R25" s="8"/>
    </row>
    <row r="26" spans="8:18" x14ac:dyDescent="0.25">
      <c r="H26" s="8"/>
      <c r="I26" s="8"/>
      <c r="K26" s="17"/>
      <c r="L26" s="17"/>
      <c r="M26" s="8"/>
      <c r="N26" s="8"/>
      <c r="O26" s="8"/>
      <c r="P26" s="8"/>
      <c r="Q26" s="8"/>
      <c r="R26" s="8"/>
    </row>
    <row r="27" spans="8:18" x14ac:dyDescent="0.25"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8:18" x14ac:dyDescent="0.25"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8:18" x14ac:dyDescent="0.25"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45" spans="5:7" x14ac:dyDescent="0.25">
      <c r="E45" s="24" t="s">
        <v>62</v>
      </c>
      <c r="F45" s="24"/>
      <c r="G45" s="24" t="s">
        <v>63</v>
      </c>
    </row>
    <row r="46" spans="5:7" x14ac:dyDescent="0.25">
      <c r="E46" s="25" t="s">
        <v>61</v>
      </c>
      <c r="G46" s="26"/>
    </row>
    <row r="50" spans="20:20" x14ac:dyDescent="0.25">
      <c r="T50" s="24"/>
    </row>
    <row r="71" spans="4:19" ht="18" customHeight="1" x14ac:dyDescent="0.25">
      <c r="F71" s="22"/>
      <c r="G71" s="22"/>
    </row>
    <row r="73" spans="4:19" x14ac:dyDescent="0.25">
      <c r="L73" t="s">
        <v>64</v>
      </c>
      <c r="M73" s="2"/>
      <c r="N73" s="2"/>
    </row>
    <row r="74" spans="4:19" x14ac:dyDescent="0.25">
      <c r="M74" s="2"/>
      <c r="N74" s="2"/>
    </row>
    <row r="75" spans="4:19" x14ac:dyDescent="0.25">
      <c r="D75" s="24" t="s">
        <v>59</v>
      </c>
      <c r="E75" s="22" t="s">
        <v>60</v>
      </c>
      <c r="M75" s="2"/>
      <c r="N75" s="2"/>
    </row>
    <row r="76" spans="4:19" ht="30" x14ac:dyDescent="0.25">
      <c r="D76" s="3" t="s">
        <v>44</v>
      </c>
      <c r="E76" s="4" t="s">
        <v>19</v>
      </c>
      <c r="H76" s="26" t="s">
        <v>69</v>
      </c>
      <c r="I76" s="26"/>
      <c r="M76" s="2"/>
      <c r="N76" s="2"/>
    </row>
    <row r="77" spans="4:19" x14ac:dyDescent="0.25">
      <c r="D77" s="5">
        <v>10</v>
      </c>
      <c r="E77" s="27" t="str">
        <f t="shared" ref="E77:E83" si="2">VLOOKUP(D77,$H$77:$I$81,2)</f>
        <v>Ei</v>
      </c>
      <c r="F77" t="s">
        <v>68</v>
      </c>
      <c r="H77" s="30">
        <v>0</v>
      </c>
      <c r="I77" s="30" t="s">
        <v>43</v>
      </c>
      <c r="J77" s="1"/>
      <c r="K77" s="6"/>
      <c r="L77" s="2"/>
      <c r="M77" s="2"/>
      <c r="N77" s="2"/>
      <c r="R77" s="2"/>
      <c r="S77" s="2"/>
    </row>
    <row r="78" spans="4:19" x14ac:dyDescent="0.25">
      <c r="D78" s="5">
        <v>25</v>
      </c>
      <c r="E78" s="21" t="str">
        <f t="shared" si="2"/>
        <v>Kyllä</v>
      </c>
      <c r="H78" s="30">
        <v>1</v>
      </c>
      <c r="I78" s="30" t="s">
        <v>41</v>
      </c>
      <c r="K78" s="2"/>
      <c r="L78" s="2"/>
      <c r="M78" s="2"/>
      <c r="N78" s="2"/>
    </row>
    <row r="79" spans="4:19" x14ac:dyDescent="0.25">
      <c r="D79" s="5" t="s">
        <v>42</v>
      </c>
      <c r="E79" s="21" t="str">
        <f t="shared" si="2"/>
        <v>Kesken</v>
      </c>
      <c r="H79" s="30">
        <v>20</v>
      </c>
      <c r="I79" s="30" t="s">
        <v>25</v>
      </c>
      <c r="K79" s="2"/>
      <c r="L79" s="2"/>
      <c r="M79" s="2"/>
      <c r="N79" s="2"/>
    </row>
    <row r="80" spans="4:19" x14ac:dyDescent="0.25">
      <c r="D80" s="5" t="s">
        <v>32</v>
      </c>
      <c r="E80" s="21" t="str">
        <f t="shared" si="2"/>
        <v>Kesken</v>
      </c>
      <c r="H80" s="30" t="s">
        <v>39</v>
      </c>
      <c r="I80" s="30" t="s">
        <v>36</v>
      </c>
    </row>
    <row r="81" spans="4:9" x14ac:dyDescent="0.25">
      <c r="D81" s="5"/>
      <c r="E81" s="21" t="str">
        <f t="shared" si="2"/>
        <v>Odottaa</v>
      </c>
      <c r="H81" s="30" t="s">
        <v>40</v>
      </c>
      <c r="I81" s="30" t="s">
        <v>36</v>
      </c>
    </row>
    <row r="82" spans="4:9" x14ac:dyDescent="0.25">
      <c r="D82" s="5">
        <v>35</v>
      </c>
      <c r="E82" s="21" t="str">
        <f t="shared" si="2"/>
        <v>Kyllä</v>
      </c>
    </row>
    <row r="83" spans="4:9" x14ac:dyDescent="0.25">
      <c r="D83" s="5">
        <v>40</v>
      </c>
      <c r="E83" s="21" t="str">
        <f t="shared" si="2"/>
        <v>Kyllä</v>
      </c>
    </row>
  </sheetData>
  <mergeCells count="1">
    <mergeCell ref="K17:M1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B3AA-BF73-4237-88EB-110CD9E6DDDE}">
  <dimension ref="A1:O29"/>
  <sheetViews>
    <sheetView workbookViewId="0">
      <selection activeCell="B2" sqref="B2:H6"/>
    </sheetView>
  </sheetViews>
  <sheetFormatPr defaultRowHeight="12.75" x14ac:dyDescent="0.2"/>
  <cols>
    <col min="1" max="1" width="16.28515625" style="31" customWidth="1"/>
    <col min="2" max="2" width="9.140625" style="31"/>
    <col min="3" max="3" width="9.5703125" style="31" customWidth="1"/>
    <col min="4" max="4" width="16.28515625" style="31" customWidth="1"/>
    <col min="5" max="5" width="9.140625" style="31"/>
    <col min="6" max="6" width="10.7109375" style="31" customWidth="1"/>
    <col min="7" max="7" width="9.140625" style="31"/>
    <col min="8" max="8" width="12.42578125" style="31" customWidth="1"/>
    <col min="9" max="16384" width="9.140625" style="31"/>
  </cols>
  <sheetData>
    <row r="1" spans="2:15" ht="8.25" customHeight="1" thickBot="1" x14ac:dyDescent="0.25"/>
    <row r="2" spans="2:15" ht="12.75" customHeight="1" x14ac:dyDescent="0.2">
      <c r="B2" s="96" t="s">
        <v>74</v>
      </c>
      <c r="C2" s="97"/>
      <c r="D2" s="97"/>
      <c r="E2" s="97"/>
      <c r="F2" s="97"/>
      <c r="G2" s="97"/>
      <c r="H2" s="98"/>
    </row>
    <row r="3" spans="2:15" x14ac:dyDescent="0.2">
      <c r="B3" s="99"/>
      <c r="C3" s="100"/>
      <c r="D3" s="100"/>
      <c r="E3" s="100"/>
      <c r="F3" s="100"/>
      <c r="G3" s="100"/>
      <c r="H3" s="101"/>
      <c r="J3" s="31" t="s">
        <v>75</v>
      </c>
    </row>
    <row r="4" spans="2:15" x14ac:dyDescent="0.2">
      <c r="B4" s="99"/>
      <c r="C4" s="100"/>
      <c r="D4" s="100"/>
      <c r="E4" s="100"/>
      <c r="F4" s="100"/>
      <c r="G4" s="100"/>
      <c r="H4" s="101"/>
    </row>
    <row r="5" spans="2:15" x14ac:dyDescent="0.2">
      <c r="B5" s="99"/>
      <c r="C5" s="100"/>
      <c r="D5" s="100"/>
      <c r="E5" s="100"/>
      <c r="F5" s="100"/>
      <c r="G5" s="100"/>
      <c r="H5" s="101"/>
    </row>
    <row r="6" spans="2:15" ht="13.5" thickBot="1" x14ac:dyDescent="0.25">
      <c r="B6" s="102"/>
      <c r="C6" s="103"/>
      <c r="D6" s="103"/>
      <c r="E6" s="103"/>
      <c r="F6" s="103"/>
      <c r="G6" s="103"/>
      <c r="H6" s="104"/>
    </row>
    <row r="8" spans="2:15" ht="18" x14ac:dyDescent="0.25">
      <c r="B8" s="32" t="s">
        <v>76</v>
      </c>
    </row>
    <row r="9" spans="2:15" ht="7.9" customHeight="1" x14ac:dyDescent="0.2"/>
    <row r="10" spans="2:15" ht="18" x14ac:dyDescent="0.25">
      <c r="B10" s="32" t="s">
        <v>77</v>
      </c>
      <c r="D10" s="33" t="s">
        <v>78</v>
      </c>
      <c r="E10" s="33" t="s">
        <v>79</v>
      </c>
      <c r="F10" s="34"/>
      <c r="K10" s="31" t="s">
        <v>80</v>
      </c>
      <c r="O10" s="31" t="s">
        <v>200</v>
      </c>
    </row>
    <row r="11" spans="2:15" ht="18" x14ac:dyDescent="0.25">
      <c r="B11" s="32"/>
      <c r="D11" s="33"/>
      <c r="E11" s="33" t="s">
        <v>81</v>
      </c>
      <c r="F11" s="34"/>
      <c r="K11" s="31" t="s">
        <v>82</v>
      </c>
      <c r="O11" s="31" t="s">
        <v>201</v>
      </c>
    </row>
    <row r="12" spans="2:15" ht="7.15" customHeight="1" thickBot="1" x14ac:dyDescent="0.3">
      <c r="B12" s="32"/>
      <c r="D12" s="35"/>
      <c r="E12" s="35"/>
    </row>
    <row r="13" spans="2:15" x14ac:dyDescent="0.2">
      <c r="D13" s="36" t="s">
        <v>83</v>
      </c>
      <c r="E13" s="37" t="s">
        <v>84</v>
      </c>
      <c r="F13" s="38"/>
      <c r="G13" s="38"/>
      <c r="H13" s="39"/>
      <c r="K13" s="31" t="s">
        <v>85</v>
      </c>
      <c r="L13" s="31" t="s">
        <v>86</v>
      </c>
      <c r="O13" s="31" t="s">
        <v>202</v>
      </c>
    </row>
    <row r="14" spans="2:15" ht="13.5" thickBot="1" x14ac:dyDescent="0.25">
      <c r="D14" s="40"/>
      <c r="E14" s="41" t="s">
        <v>87</v>
      </c>
      <c r="F14" s="42"/>
      <c r="G14" s="42"/>
      <c r="H14" s="43"/>
    </row>
    <row r="15" spans="2:15" ht="13.5" thickBot="1" x14ac:dyDescent="0.25">
      <c r="D15" s="35"/>
      <c r="E15" s="35"/>
    </row>
    <row r="16" spans="2:15" x14ac:dyDescent="0.2">
      <c r="D16" s="36" t="s">
        <v>88</v>
      </c>
      <c r="E16" s="37" t="s">
        <v>89</v>
      </c>
      <c r="F16" s="38"/>
      <c r="G16" s="38"/>
      <c r="H16" s="39"/>
    </row>
    <row r="17" spans="1:8" ht="13.5" thickBot="1" x14ac:dyDescent="0.25">
      <c r="D17" s="40"/>
      <c r="E17" s="41" t="s">
        <v>87</v>
      </c>
      <c r="F17" s="42"/>
      <c r="G17" s="42"/>
      <c r="H17" s="43"/>
    </row>
    <row r="18" spans="1:8" ht="18" x14ac:dyDescent="0.25">
      <c r="A18" s="35"/>
      <c r="B18" s="32" t="s">
        <v>90</v>
      </c>
      <c r="C18" s="35"/>
      <c r="D18" s="35"/>
      <c r="E18" s="35"/>
    </row>
    <row r="19" spans="1:8" x14ac:dyDescent="0.2">
      <c r="A19" s="35" t="s">
        <v>91</v>
      </c>
      <c r="B19" s="35">
        <v>44</v>
      </c>
      <c r="C19" s="35"/>
      <c r="D19" s="35" t="s">
        <v>92</v>
      </c>
    </row>
    <row r="20" spans="1:8" x14ac:dyDescent="0.2">
      <c r="A20" s="35" t="s">
        <v>93</v>
      </c>
      <c r="B20" s="35">
        <v>12</v>
      </c>
      <c r="C20" s="35"/>
      <c r="D20" s="35" t="s">
        <v>94</v>
      </c>
    </row>
    <row r="21" spans="1:8" x14ac:dyDescent="0.2">
      <c r="A21" s="35" t="s">
        <v>95</v>
      </c>
      <c r="B21" s="35">
        <v>11</v>
      </c>
      <c r="C21" s="35"/>
      <c r="D21" s="35" t="s">
        <v>96</v>
      </c>
    </row>
    <row r="22" spans="1:8" x14ac:dyDescent="0.2">
      <c r="A22" s="35" t="s">
        <v>97</v>
      </c>
      <c r="B22" s="35">
        <v>33</v>
      </c>
      <c r="C22" s="35"/>
      <c r="D22" s="35"/>
    </row>
    <row r="23" spans="1:8" ht="18" x14ac:dyDescent="0.25">
      <c r="A23" s="32" t="s">
        <v>98</v>
      </c>
      <c r="B23" s="32">
        <f>SUM(B19:B22)</f>
        <v>100</v>
      </c>
      <c r="C23" s="35"/>
      <c r="D23" s="35" t="s">
        <v>99</v>
      </c>
    </row>
    <row r="24" spans="1:8" ht="13.5" thickBot="1" x14ac:dyDescent="0.25">
      <c r="A24" s="35"/>
      <c r="B24" s="35"/>
      <c r="C24" s="35"/>
      <c r="F24" s="44"/>
      <c r="G24" s="44"/>
    </row>
    <row r="25" spans="1:8" x14ac:dyDescent="0.2">
      <c r="A25" s="45" t="s">
        <v>100</v>
      </c>
      <c r="B25" s="35"/>
      <c r="C25" s="35" t="s">
        <v>101</v>
      </c>
      <c r="D25" s="35"/>
    </row>
    <row r="26" spans="1:8" ht="13.5" thickBot="1" x14ac:dyDescent="0.25">
      <c r="A26" s="46">
        <v>100</v>
      </c>
      <c r="B26" s="35"/>
      <c r="C26" s="35">
        <v>0.9</v>
      </c>
      <c r="D26" s="35"/>
    </row>
    <row r="27" spans="1:8" x14ac:dyDescent="0.2">
      <c r="A27" s="35"/>
      <c r="B27" s="35"/>
      <c r="C27" s="35"/>
      <c r="D27" s="35"/>
    </row>
    <row r="28" spans="1:8" ht="13.5" thickBot="1" x14ac:dyDescent="0.25">
      <c r="A28" s="35"/>
      <c r="B28" s="35" t="s">
        <v>102</v>
      </c>
      <c r="C28" s="35"/>
      <c r="D28" s="35"/>
    </row>
    <row r="29" spans="1:8" ht="18.75" thickBot="1" x14ac:dyDescent="0.3">
      <c r="B29" s="47" t="s">
        <v>103</v>
      </c>
      <c r="C29" s="48"/>
    </row>
  </sheetData>
  <mergeCells count="1">
    <mergeCell ref="B2:H6"/>
  </mergeCell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7F60-EAFA-4168-9A82-2630FE860143}">
  <dimension ref="A1:I28"/>
  <sheetViews>
    <sheetView zoomScale="80" workbookViewId="0">
      <selection activeCell="B2" sqref="B2:H6"/>
    </sheetView>
  </sheetViews>
  <sheetFormatPr defaultRowHeight="12.75" x14ac:dyDescent="0.2"/>
  <cols>
    <col min="1" max="1" width="9.5703125" style="58" customWidth="1"/>
    <col min="2" max="2" width="9.140625" style="58"/>
    <col min="3" max="3" width="12" style="58" customWidth="1"/>
    <col min="4" max="4" width="9.140625" style="58"/>
    <col min="5" max="5" width="12.28515625" style="58" customWidth="1"/>
    <col min="6" max="6" width="8" style="58" customWidth="1"/>
    <col min="7" max="8" width="8.5703125" style="58" customWidth="1"/>
    <col min="9" max="9" width="11" style="58" customWidth="1"/>
    <col min="10" max="16384" width="9.140625" style="58"/>
  </cols>
  <sheetData>
    <row r="1" spans="1:9" x14ac:dyDescent="0.2">
      <c r="A1" s="57" t="s">
        <v>129</v>
      </c>
      <c r="H1" s="59" t="s">
        <v>65</v>
      </c>
    </row>
    <row r="2" spans="1:9" x14ac:dyDescent="0.2">
      <c r="A2" s="59" t="s">
        <v>130</v>
      </c>
      <c r="H2" s="59" t="s">
        <v>131</v>
      </c>
    </row>
    <row r="3" spans="1:9" x14ac:dyDescent="0.2">
      <c r="A3" s="59" t="s">
        <v>132</v>
      </c>
    </row>
    <row r="4" spans="1:9" x14ac:dyDescent="0.2">
      <c r="A4" s="59"/>
    </row>
    <row r="5" spans="1:9" x14ac:dyDescent="0.2">
      <c r="A5" s="60" t="s">
        <v>133</v>
      </c>
      <c r="B5" s="60" t="s">
        <v>134</v>
      </c>
      <c r="C5" s="60" t="s">
        <v>133</v>
      </c>
      <c r="D5" s="60" t="s">
        <v>134</v>
      </c>
      <c r="E5" s="60"/>
    </row>
    <row r="6" spans="1:9" x14ac:dyDescent="0.2">
      <c r="A6" s="59" t="s">
        <v>135</v>
      </c>
      <c r="B6" s="59"/>
      <c r="C6" s="61" t="s">
        <v>136</v>
      </c>
      <c r="D6" s="59"/>
      <c r="E6" s="61" t="s">
        <v>137</v>
      </c>
      <c r="F6" s="59"/>
      <c r="G6" s="61" t="s">
        <v>138</v>
      </c>
      <c r="I6" s="62" t="s">
        <v>139</v>
      </c>
    </row>
    <row r="7" spans="1:9" ht="13.5" thickBot="1" x14ac:dyDescent="0.25"/>
    <row r="8" spans="1:9" ht="13.5" thickBot="1" x14ac:dyDescent="0.25">
      <c r="A8" s="63" t="s">
        <v>140</v>
      </c>
      <c r="B8" s="64"/>
      <c r="C8" s="65" t="s">
        <v>103</v>
      </c>
      <c r="D8" s="64"/>
      <c r="E8" s="65" t="s">
        <v>103</v>
      </c>
      <c r="F8" s="64"/>
      <c r="G8" s="65" t="s">
        <v>103</v>
      </c>
      <c r="I8" s="65" t="s">
        <v>103</v>
      </c>
    </row>
    <row r="9" spans="1:9" x14ac:dyDescent="0.2">
      <c r="C9" s="66" t="str">
        <f>IF(C8='Phaku tark'!C8,"O I K E I N","oho")</f>
        <v>oho</v>
      </c>
      <c r="E9" s="66" t="str">
        <f>IF(E8='Phaku tark'!E8,"O I K E I N","oho")</f>
        <v>oho</v>
      </c>
      <c r="G9" s="66" t="str">
        <f>IF(G8='Phaku tark'!G8,"O I K E I N","oho")</f>
        <v>oho</v>
      </c>
      <c r="I9" s="66" t="str">
        <f>IF(I8='Phaku tark'!I8,"O I K E I N","oho")</f>
        <v>oho</v>
      </c>
    </row>
    <row r="11" spans="1:9" ht="45" customHeight="1" x14ac:dyDescent="0.2">
      <c r="B11" s="67" t="s">
        <v>141</v>
      </c>
      <c r="C11" s="67" t="s">
        <v>142</v>
      </c>
      <c r="D11" s="68" t="s">
        <v>143</v>
      </c>
      <c r="E11" s="67" t="s">
        <v>144</v>
      </c>
      <c r="F11" s="69" t="s">
        <v>145</v>
      </c>
      <c r="G11" s="69" t="s">
        <v>137</v>
      </c>
      <c r="H11" s="69" t="s">
        <v>138</v>
      </c>
      <c r="I11" s="69" t="s">
        <v>139</v>
      </c>
    </row>
    <row r="12" spans="1:9" x14ac:dyDescent="0.2">
      <c r="B12" s="70">
        <v>1</v>
      </c>
      <c r="C12" s="71">
        <v>40394</v>
      </c>
      <c r="D12" s="70" t="s">
        <v>146</v>
      </c>
      <c r="E12" s="70" t="s">
        <v>147</v>
      </c>
      <c r="F12" s="70" t="s">
        <v>148</v>
      </c>
      <c r="G12" s="70" t="s">
        <v>149</v>
      </c>
      <c r="H12" s="70">
        <v>10</v>
      </c>
      <c r="I12" s="72" t="s">
        <v>150</v>
      </c>
    </row>
    <row r="13" spans="1:9" x14ac:dyDescent="0.2">
      <c r="A13" s="59"/>
      <c r="B13" s="70">
        <v>5</v>
      </c>
      <c r="C13" s="71">
        <v>40395</v>
      </c>
      <c r="D13" s="70" t="s">
        <v>140</v>
      </c>
      <c r="E13" s="70" t="s">
        <v>140</v>
      </c>
      <c r="F13" s="70" t="s">
        <v>151</v>
      </c>
      <c r="G13" s="70" t="s">
        <v>152</v>
      </c>
      <c r="H13" s="70">
        <v>20</v>
      </c>
      <c r="I13" s="70" t="s">
        <v>153</v>
      </c>
    </row>
    <row r="14" spans="1:9" x14ac:dyDescent="0.2">
      <c r="B14" s="70">
        <v>10</v>
      </c>
      <c r="C14" s="71">
        <v>40396</v>
      </c>
      <c r="D14" s="70" t="s">
        <v>154</v>
      </c>
      <c r="E14" s="70" t="s">
        <v>147</v>
      </c>
      <c r="F14" s="70" t="s">
        <v>155</v>
      </c>
      <c r="G14" s="70" t="s">
        <v>156</v>
      </c>
      <c r="H14" s="70">
        <v>30</v>
      </c>
      <c r="I14" s="72" t="s">
        <v>157</v>
      </c>
    </row>
    <row r="15" spans="1:9" x14ac:dyDescent="0.2">
      <c r="B15" s="70">
        <v>9</v>
      </c>
      <c r="C15" s="71">
        <v>40397</v>
      </c>
      <c r="D15" s="70" t="s">
        <v>158</v>
      </c>
      <c r="E15" s="70" t="s">
        <v>147</v>
      </c>
      <c r="F15" s="70" t="s">
        <v>159</v>
      </c>
      <c r="G15" s="70" t="s">
        <v>160</v>
      </c>
      <c r="H15" s="70">
        <v>40</v>
      </c>
      <c r="I15" s="72" t="s">
        <v>161</v>
      </c>
    </row>
    <row r="16" spans="1:9" x14ac:dyDescent="0.2">
      <c r="B16" s="70">
        <v>8</v>
      </c>
      <c r="C16" s="71">
        <v>40398</v>
      </c>
      <c r="D16" s="70" t="s">
        <v>162</v>
      </c>
      <c r="E16" s="70" t="s">
        <v>163</v>
      </c>
      <c r="F16" s="70" t="s">
        <v>164</v>
      </c>
      <c r="G16" s="70" t="s">
        <v>165</v>
      </c>
      <c r="H16" s="70">
        <v>50</v>
      </c>
      <c r="I16" s="72" t="s">
        <v>150</v>
      </c>
    </row>
    <row r="17" spans="2:9" x14ac:dyDescent="0.2">
      <c r="B17" s="70">
        <v>7</v>
      </c>
      <c r="C17" s="71">
        <v>40399</v>
      </c>
      <c r="D17" s="70" t="s">
        <v>166</v>
      </c>
      <c r="E17" s="70" t="s">
        <v>167</v>
      </c>
      <c r="F17" s="70" t="s">
        <v>168</v>
      </c>
      <c r="G17" s="70" t="s">
        <v>169</v>
      </c>
      <c r="H17" s="70">
        <v>60</v>
      </c>
      <c r="I17" s="70" t="s">
        <v>153</v>
      </c>
    </row>
    <row r="18" spans="2:9" x14ac:dyDescent="0.2">
      <c r="B18" s="70">
        <v>6</v>
      </c>
      <c r="C18" s="71">
        <v>40400</v>
      </c>
      <c r="D18" s="70" t="s">
        <v>170</v>
      </c>
      <c r="E18" s="70" t="s">
        <v>147</v>
      </c>
      <c r="F18" s="70" t="s">
        <v>171</v>
      </c>
      <c r="G18" s="70" t="s">
        <v>172</v>
      </c>
      <c r="H18" s="70">
        <v>70</v>
      </c>
      <c r="I18" s="72" t="s">
        <v>157</v>
      </c>
    </row>
    <row r="19" spans="2:9" x14ac:dyDescent="0.2">
      <c r="B19" s="73"/>
      <c r="C19" s="71">
        <v>40401</v>
      </c>
      <c r="D19" s="70" t="s">
        <v>173</v>
      </c>
      <c r="E19" s="70" t="s">
        <v>174</v>
      </c>
      <c r="F19" s="70" t="s">
        <v>175</v>
      </c>
      <c r="G19" s="70" t="s">
        <v>149</v>
      </c>
      <c r="H19" s="70">
        <v>80</v>
      </c>
      <c r="I19" s="72" t="s">
        <v>161</v>
      </c>
    </row>
    <row r="20" spans="2:9" x14ac:dyDescent="0.2">
      <c r="B20" s="73"/>
      <c r="C20" s="71">
        <v>40402</v>
      </c>
      <c r="D20" s="70" t="s">
        <v>176</v>
      </c>
      <c r="E20" s="70" t="s">
        <v>174</v>
      </c>
      <c r="F20" s="70" t="s">
        <v>177</v>
      </c>
      <c r="G20" s="70" t="s">
        <v>152</v>
      </c>
      <c r="H20" s="70">
        <v>90</v>
      </c>
      <c r="I20" s="72" t="s">
        <v>150</v>
      </c>
    </row>
    <row r="21" spans="2:9" x14ac:dyDescent="0.2">
      <c r="B21" s="70">
        <v>6</v>
      </c>
      <c r="C21" s="71">
        <v>40399</v>
      </c>
      <c r="D21" s="70" t="s">
        <v>178</v>
      </c>
      <c r="E21" s="70" t="s">
        <v>174</v>
      </c>
      <c r="F21" s="70" t="s">
        <v>179</v>
      </c>
      <c r="G21" s="70" t="s">
        <v>156</v>
      </c>
      <c r="H21" s="70">
        <v>100</v>
      </c>
      <c r="I21" s="70" t="s">
        <v>153</v>
      </c>
    </row>
    <row r="22" spans="2:9" x14ac:dyDescent="0.2">
      <c r="B22" s="70">
        <v>8</v>
      </c>
      <c r="C22" s="71">
        <v>40400</v>
      </c>
      <c r="D22" s="70" t="s">
        <v>180</v>
      </c>
      <c r="E22" s="70" t="s">
        <v>174</v>
      </c>
      <c r="F22" s="70" t="s">
        <v>181</v>
      </c>
      <c r="G22" s="70" t="s">
        <v>160</v>
      </c>
      <c r="H22" s="70">
        <v>110</v>
      </c>
      <c r="I22" s="72" t="s">
        <v>157</v>
      </c>
    </row>
    <row r="23" spans="2:9" x14ac:dyDescent="0.2">
      <c r="B23" s="70">
        <v>10</v>
      </c>
      <c r="C23" s="71">
        <v>40401</v>
      </c>
      <c r="D23" s="70" t="s">
        <v>182</v>
      </c>
      <c r="E23" s="70" t="s">
        <v>183</v>
      </c>
      <c r="F23" s="70" t="s">
        <v>184</v>
      </c>
      <c r="G23" s="70" t="s">
        <v>165</v>
      </c>
      <c r="H23" s="70">
        <v>120</v>
      </c>
      <c r="I23" s="72" t="s">
        <v>161</v>
      </c>
    </row>
    <row r="24" spans="2:9" x14ac:dyDescent="0.2">
      <c r="B24" s="70">
        <v>5</v>
      </c>
      <c r="C24" s="71">
        <v>40402</v>
      </c>
      <c r="D24" s="70" t="s">
        <v>185</v>
      </c>
      <c r="E24" s="70" t="s">
        <v>183</v>
      </c>
      <c r="F24" s="70" t="s">
        <v>186</v>
      </c>
      <c r="G24" s="70" t="s">
        <v>169</v>
      </c>
      <c r="H24" s="70">
        <v>130</v>
      </c>
      <c r="I24" s="72" t="s">
        <v>150</v>
      </c>
    </row>
    <row r="25" spans="2:9" x14ac:dyDescent="0.2">
      <c r="B25" s="70">
        <v>10</v>
      </c>
      <c r="C25" s="71">
        <v>40403</v>
      </c>
      <c r="D25" s="70" t="s">
        <v>187</v>
      </c>
      <c r="E25" s="70" t="s">
        <v>183</v>
      </c>
      <c r="F25" s="70" t="s">
        <v>188</v>
      </c>
      <c r="G25" s="70" t="s">
        <v>172</v>
      </c>
      <c r="H25" s="70">
        <v>140</v>
      </c>
      <c r="I25" s="70" t="s">
        <v>153</v>
      </c>
    </row>
    <row r="26" spans="2:9" x14ac:dyDescent="0.2">
      <c r="B26" s="70">
        <v>9</v>
      </c>
      <c r="C26" s="71">
        <v>40404</v>
      </c>
      <c r="D26" s="70" t="s">
        <v>189</v>
      </c>
      <c r="E26" s="70" t="s">
        <v>190</v>
      </c>
      <c r="F26" s="70" t="s">
        <v>191</v>
      </c>
      <c r="G26" s="70" t="s">
        <v>192</v>
      </c>
      <c r="H26" s="70">
        <v>150</v>
      </c>
      <c r="I26" s="72" t="s">
        <v>157</v>
      </c>
    </row>
    <row r="27" spans="2:9" x14ac:dyDescent="0.2">
      <c r="B27" s="70">
        <v>5</v>
      </c>
      <c r="C27" s="71">
        <v>40405</v>
      </c>
      <c r="D27" s="70" t="s">
        <v>163</v>
      </c>
      <c r="E27" s="70" t="s">
        <v>140</v>
      </c>
      <c r="F27" s="70" t="s">
        <v>193</v>
      </c>
      <c r="G27" s="70" t="s">
        <v>194</v>
      </c>
      <c r="H27" s="70">
        <v>160</v>
      </c>
      <c r="I27" s="72" t="s">
        <v>161</v>
      </c>
    </row>
    <row r="28" spans="2:9" x14ac:dyDescent="0.2">
      <c r="B28" s="70">
        <v>4</v>
      </c>
      <c r="C28" s="71">
        <v>40406</v>
      </c>
      <c r="D28" s="70" t="s">
        <v>195</v>
      </c>
      <c r="E28" s="70" t="s">
        <v>190</v>
      </c>
      <c r="F28" s="70" t="s">
        <v>196</v>
      </c>
      <c r="G28" s="70" t="s">
        <v>197</v>
      </c>
      <c r="H28" s="70">
        <v>170</v>
      </c>
      <c r="I28" s="72" t="s">
        <v>150</v>
      </c>
    </row>
  </sheetData>
  <dataValidations count="1">
    <dataValidation type="list" showInputMessage="1" showErrorMessage="1" sqref="A8" xr:uid="{203CE666-2DEC-4727-9DF8-C9E0D9A32050}">
      <formula1>$D$10:$D$28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D5AE-B8CA-4FE7-B417-E37D97B90850}">
  <dimension ref="A1:I28"/>
  <sheetViews>
    <sheetView zoomScale="80" workbookViewId="0">
      <selection activeCell="B2" sqref="B2:H6"/>
    </sheetView>
  </sheetViews>
  <sheetFormatPr defaultRowHeight="12.75" x14ac:dyDescent="0.2"/>
  <cols>
    <col min="1" max="1" width="9.5703125" style="58" customWidth="1"/>
    <col min="2" max="2" width="9.140625" style="58"/>
    <col min="3" max="3" width="12" style="58" customWidth="1"/>
    <col min="4" max="4" width="9.140625" style="58"/>
    <col min="5" max="5" width="12.28515625" style="58" customWidth="1"/>
    <col min="6" max="6" width="8" style="58" customWidth="1"/>
    <col min="7" max="8" width="8.5703125" style="58" customWidth="1"/>
    <col min="9" max="9" width="11" style="58" customWidth="1"/>
    <col min="10" max="16384" width="9.140625" style="58"/>
  </cols>
  <sheetData>
    <row r="1" spans="1:9" x14ac:dyDescent="0.2">
      <c r="A1" s="57" t="s">
        <v>129</v>
      </c>
      <c r="H1" s="58" t="s">
        <v>65</v>
      </c>
    </row>
    <row r="2" spans="1:9" x14ac:dyDescent="0.2">
      <c r="A2" s="59" t="s">
        <v>198</v>
      </c>
    </row>
    <row r="3" spans="1:9" x14ac:dyDescent="0.2">
      <c r="A3" s="59" t="s">
        <v>199</v>
      </c>
    </row>
    <row r="4" spans="1:9" x14ac:dyDescent="0.2">
      <c r="A4" s="59"/>
    </row>
    <row r="5" spans="1:9" x14ac:dyDescent="0.2">
      <c r="A5" s="60" t="s">
        <v>133</v>
      </c>
      <c r="B5" s="60" t="s">
        <v>134</v>
      </c>
      <c r="C5" s="60" t="s">
        <v>133</v>
      </c>
      <c r="D5" s="60" t="s">
        <v>134</v>
      </c>
      <c r="E5" s="60"/>
    </row>
    <row r="6" spans="1:9" x14ac:dyDescent="0.2">
      <c r="A6" s="59" t="s">
        <v>135</v>
      </c>
      <c r="B6" s="59"/>
      <c r="C6" s="61" t="s">
        <v>136</v>
      </c>
      <c r="D6" s="59"/>
      <c r="E6" s="61" t="s">
        <v>137</v>
      </c>
      <c r="F6" s="59"/>
      <c r="G6" s="61" t="s">
        <v>138</v>
      </c>
      <c r="I6" s="62" t="s">
        <v>139</v>
      </c>
    </row>
    <row r="7" spans="1:9" ht="13.5" thickBot="1" x14ac:dyDescent="0.25"/>
    <row r="8" spans="1:9" ht="13.5" thickBot="1" x14ac:dyDescent="0.25">
      <c r="A8" s="63" t="s">
        <v>140</v>
      </c>
      <c r="B8" s="64"/>
      <c r="C8" s="65" t="str">
        <f>VLOOKUP(A8,D12:F28,3,0)</f>
        <v>k11116</v>
      </c>
      <c r="D8" s="64"/>
      <c r="E8" s="65" t="str">
        <f>VLOOKUP(A8,D12:G28,4,0)</f>
        <v>sininen</v>
      </c>
      <c r="F8" s="64"/>
      <c r="G8" s="65">
        <f>VLOOKUP(A8,D12:H28,5,0)</f>
        <v>20</v>
      </c>
      <c r="I8" s="65" t="str">
        <f>VLOOKUP(A8,D12:I28,6,0)</f>
        <v>sekunda</v>
      </c>
    </row>
    <row r="9" spans="1:9" x14ac:dyDescent="0.2">
      <c r="C9" s="66"/>
      <c r="E9" s="66"/>
      <c r="G9" s="66"/>
      <c r="I9" s="66"/>
    </row>
    <row r="11" spans="1:9" ht="45" customHeight="1" x14ac:dyDescent="0.2">
      <c r="B11" s="67" t="s">
        <v>141</v>
      </c>
      <c r="C11" s="67" t="s">
        <v>142</v>
      </c>
      <c r="D11" s="68" t="s">
        <v>143</v>
      </c>
      <c r="E11" s="67" t="s">
        <v>144</v>
      </c>
      <c r="F11" s="69" t="s">
        <v>145</v>
      </c>
      <c r="G11" s="69" t="s">
        <v>137</v>
      </c>
      <c r="H11" s="69" t="s">
        <v>138</v>
      </c>
      <c r="I11" s="69" t="s">
        <v>139</v>
      </c>
    </row>
    <row r="12" spans="1:9" x14ac:dyDescent="0.2">
      <c r="B12" s="70">
        <f>Phaku!B12</f>
        <v>1</v>
      </c>
      <c r="C12" s="74">
        <f>Phaku!C12</f>
        <v>40394</v>
      </c>
      <c r="D12" s="70" t="str">
        <f>Phaku!D12</f>
        <v>Ruuvi</v>
      </c>
      <c r="E12" s="70" t="str">
        <f>Phaku!E12</f>
        <v>rauta</v>
      </c>
      <c r="F12" s="70" t="str">
        <f>Phaku!F12</f>
        <v>k11115</v>
      </c>
      <c r="G12" s="70" t="str">
        <f>Phaku!G12</f>
        <v>punainen</v>
      </c>
      <c r="H12" s="70">
        <f>Phaku!H12</f>
        <v>10</v>
      </c>
      <c r="I12" s="70" t="str">
        <f>Phaku!I12</f>
        <v>normaali</v>
      </c>
    </row>
    <row r="13" spans="1:9" x14ac:dyDescent="0.2">
      <c r="A13" s="59"/>
      <c r="B13" s="70">
        <f>Phaku!B13</f>
        <v>5</v>
      </c>
      <c r="C13" s="74">
        <f>Phaku!C13</f>
        <v>40395</v>
      </c>
      <c r="D13" s="70" t="str">
        <f>Phaku!D13</f>
        <v>kirja</v>
      </c>
      <c r="E13" s="70" t="str">
        <f>Phaku!E13</f>
        <v>kirja</v>
      </c>
      <c r="F13" s="70" t="str">
        <f>Phaku!F13</f>
        <v>k11116</v>
      </c>
      <c r="G13" s="70" t="str">
        <f>Phaku!G13</f>
        <v>sininen</v>
      </c>
      <c r="H13" s="70">
        <f>Phaku!H13</f>
        <v>20</v>
      </c>
      <c r="I13" s="70" t="str">
        <f>Phaku!I13</f>
        <v>sekunda</v>
      </c>
    </row>
    <row r="14" spans="1:9" x14ac:dyDescent="0.2">
      <c r="B14" s="70">
        <f>Phaku!B14</f>
        <v>10</v>
      </c>
      <c r="C14" s="74">
        <f>Phaku!C14</f>
        <v>40396</v>
      </c>
      <c r="D14" s="70" t="str">
        <f>Phaku!D14</f>
        <v>vasara</v>
      </c>
      <c r="E14" s="70" t="str">
        <f>Phaku!E14</f>
        <v>rauta</v>
      </c>
      <c r="F14" s="70" t="str">
        <f>Phaku!F14</f>
        <v>k11117</v>
      </c>
      <c r="G14" s="70" t="str">
        <f>Phaku!G14</f>
        <v>vihreä</v>
      </c>
      <c r="H14" s="70">
        <f>Phaku!H14</f>
        <v>30</v>
      </c>
      <c r="I14" s="70" t="str">
        <f>Phaku!I14</f>
        <v>priima</v>
      </c>
    </row>
    <row r="15" spans="1:9" x14ac:dyDescent="0.2">
      <c r="B15" s="70">
        <f>Phaku!B15</f>
        <v>9</v>
      </c>
      <c r="C15" s="74">
        <f>Phaku!C15</f>
        <v>40397</v>
      </c>
      <c r="D15" s="70" t="str">
        <f>Phaku!D15</f>
        <v>meisseli</v>
      </c>
      <c r="E15" s="70" t="str">
        <f>Phaku!E15</f>
        <v>rauta</v>
      </c>
      <c r="F15" s="70" t="str">
        <f>Phaku!F15</f>
        <v>k11118</v>
      </c>
      <c r="G15" s="70" t="str">
        <f>Phaku!G15</f>
        <v>keltainen</v>
      </c>
      <c r="H15" s="70">
        <f>Phaku!H15</f>
        <v>40</v>
      </c>
      <c r="I15" s="70" t="str">
        <f>Phaku!I15</f>
        <v>rikki</v>
      </c>
    </row>
    <row r="16" spans="1:9" x14ac:dyDescent="0.2">
      <c r="B16" s="70">
        <f>Phaku!B16</f>
        <v>8</v>
      </c>
      <c r="C16" s="74">
        <f>Phaku!C16</f>
        <v>40398</v>
      </c>
      <c r="D16" s="70" t="str">
        <f>Phaku!D16</f>
        <v>kynä</v>
      </c>
      <c r="E16" s="70" t="str">
        <f>Phaku!E16</f>
        <v>paperi</v>
      </c>
      <c r="F16" s="70" t="str">
        <f>Phaku!F16</f>
        <v>k11119</v>
      </c>
      <c r="G16" s="70" t="str">
        <f>Phaku!G16</f>
        <v>musta</v>
      </c>
      <c r="H16" s="70">
        <f>Phaku!H16</f>
        <v>50</v>
      </c>
      <c r="I16" s="70" t="str">
        <f>Phaku!I16</f>
        <v>normaali</v>
      </c>
    </row>
    <row r="17" spans="2:9" x14ac:dyDescent="0.2">
      <c r="B17" s="70">
        <f>Phaku!B17</f>
        <v>7</v>
      </c>
      <c r="C17" s="74">
        <f>Phaku!C17</f>
        <v>40399</v>
      </c>
      <c r="D17" s="70" t="str">
        <f>Phaku!D17</f>
        <v>lautanen</v>
      </c>
      <c r="E17" s="70" t="str">
        <f>Phaku!E17</f>
        <v>keittiö</v>
      </c>
      <c r="F17" s="70" t="str">
        <f>Phaku!F17</f>
        <v>k11120</v>
      </c>
      <c r="G17" s="70" t="str">
        <f>Phaku!G17</f>
        <v>valkoinen</v>
      </c>
      <c r="H17" s="70">
        <f>Phaku!H17</f>
        <v>60</v>
      </c>
      <c r="I17" s="70" t="str">
        <f>Phaku!I17</f>
        <v>sekunda</v>
      </c>
    </row>
    <row r="18" spans="2:9" x14ac:dyDescent="0.2">
      <c r="B18" s="70">
        <f>Phaku!B18</f>
        <v>6</v>
      </c>
      <c r="C18" s="74">
        <f>Phaku!C18</f>
        <v>40400</v>
      </c>
      <c r="D18" s="70" t="str">
        <f>Phaku!D18</f>
        <v>puukko</v>
      </c>
      <c r="E18" s="70" t="str">
        <f>Phaku!E18</f>
        <v>rauta</v>
      </c>
      <c r="F18" s="70" t="str">
        <f>Phaku!F18</f>
        <v>k11121</v>
      </c>
      <c r="G18" s="70" t="str">
        <f>Phaku!G18</f>
        <v>harmaa</v>
      </c>
      <c r="H18" s="70">
        <f>Phaku!H18</f>
        <v>70</v>
      </c>
      <c r="I18" s="70" t="str">
        <f>Phaku!I18</f>
        <v>priima</v>
      </c>
    </row>
    <row r="19" spans="2:9" x14ac:dyDescent="0.2">
      <c r="B19" s="70">
        <f>Phaku!B19</f>
        <v>0</v>
      </c>
      <c r="C19" s="74">
        <f>Phaku!C19</f>
        <v>40401</v>
      </c>
      <c r="D19" s="70" t="str">
        <f>Phaku!D19</f>
        <v>tuoli</v>
      </c>
      <c r="E19" s="70" t="str">
        <f>Phaku!E19</f>
        <v>huonekalu</v>
      </c>
      <c r="F19" s="70" t="str">
        <f>Phaku!F19</f>
        <v>k11122</v>
      </c>
      <c r="G19" s="70" t="str">
        <f>Phaku!G19</f>
        <v>punainen</v>
      </c>
      <c r="H19" s="70">
        <f>Phaku!H19</f>
        <v>80</v>
      </c>
      <c r="I19" s="70" t="str">
        <f>Phaku!I19</f>
        <v>rikki</v>
      </c>
    </row>
    <row r="20" spans="2:9" x14ac:dyDescent="0.2">
      <c r="B20" s="70">
        <f>Phaku!B20</f>
        <v>0</v>
      </c>
      <c r="C20" s="74">
        <f>Phaku!C20</f>
        <v>40402</v>
      </c>
      <c r="D20" s="70" t="str">
        <f>Phaku!D20</f>
        <v>pöytä</v>
      </c>
      <c r="E20" s="70" t="str">
        <f>Phaku!E20</f>
        <v>huonekalu</v>
      </c>
      <c r="F20" s="70" t="str">
        <f>Phaku!F20</f>
        <v>k11123</v>
      </c>
      <c r="G20" s="70" t="str">
        <f>Phaku!G20</f>
        <v>sininen</v>
      </c>
      <c r="H20" s="70">
        <f>Phaku!H20</f>
        <v>90</v>
      </c>
      <c r="I20" s="70" t="str">
        <f>Phaku!I20</f>
        <v>normaali</v>
      </c>
    </row>
    <row r="21" spans="2:9" x14ac:dyDescent="0.2">
      <c r="B21" s="70">
        <f>Phaku!B21</f>
        <v>6</v>
      </c>
      <c r="C21" s="74">
        <f>Phaku!C21</f>
        <v>40399</v>
      </c>
      <c r="D21" s="70" t="str">
        <f>Phaku!D21</f>
        <v>jakkara</v>
      </c>
      <c r="E21" s="70" t="str">
        <f>Phaku!E21</f>
        <v>huonekalu</v>
      </c>
      <c r="F21" s="70" t="str">
        <f>Phaku!F21</f>
        <v>k11124</v>
      </c>
      <c r="G21" s="70" t="str">
        <f>Phaku!G21</f>
        <v>vihreä</v>
      </c>
      <c r="H21" s="70">
        <f>Phaku!H21</f>
        <v>100</v>
      </c>
      <c r="I21" s="70" t="str">
        <f>Phaku!I21</f>
        <v>sekunda</v>
      </c>
    </row>
    <row r="22" spans="2:9" x14ac:dyDescent="0.2">
      <c r="B22" s="70">
        <f>Phaku!B22</f>
        <v>8</v>
      </c>
      <c r="C22" s="74">
        <f>Phaku!C22</f>
        <v>40400</v>
      </c>
      <c r="D22" s="70" t="str">
        <f>Phaku!D22</f>
        <v>matto</v>
      </c>
      <c r="E22" s="70" t="str">
        <f>Phaku!E22</f>
        <v>huonekalu</v>
      </c>
      <c r="F22" s="70" t="str">
        <f>Phaku!F22</f>
        <v>k11125</v>
      </c>
      <c r="G22" s="70" t="str">
        <f>Phaku!G22</f>
        <v>keltainen</v>
      </c>
      <c r="H22" s="70">
        <f>Phaku!H22</f>
        <v>110</v>
      </c>
      <c r="I22" s="70" t="str">
        <f>Phaku!I22</f>
        <v>priima</v>
      </c>
    </row>
    <row r="23" spans="2:9" x14ac:dyDescent="0.2">
      <c r="B23" s="70">
        <f>Phaku!B23</f>
        <v>10</v>
      </c>
      <c r="C23" s="74">
        <f>Phaku!C23</f>
        <v>40401</v>
      </c>
      <c r="D23" s="70" t="str">
        <f>Phaku!D23</f>
        <v>liina</v>
      </c>
      <c r="E23" s="70" t="str">
        <f>Phaku!E23</f>
        <v>vuodevaate</v>
      </c>
      <c r="F23" s="70" t="str">
        <f>Phaku!F23</f>
        <v>k11126</v>
      </c>
      <c r="G23" s="70" t="str">
        <f>Phaku!G23</f>
        <v>musta</v>
      </c>
      <c r="H23" s="70">
        <f>Phaku!H23</f>
        <v>120</v>
      </c>
      <c r="I23" s="70" t="str">
        <f>Phaku!I23</f>
        <v>rikki</v>
      </c>
    </row>
    <row r="24" spans="2:9" x14ac:dyDescent="0.2">
      <c r="B24" s="70">
        <f>Phaku!B24</f>
        <v>5</v>
      </c>
      <c r="C24" s="74">
        <f>Phaku!C24</f>
        <v>40402</v>
      </c>
      <c r="D24" s="70" t="str">
        <f>Phaku!D24</f>
        <v>tyyny</v>
      </c>
      <c r="E24" s="70" t="str">
        <f>Phaku!E24</f>
        <v>vuodevaate</v>
      </c>
      <c r="F24" s="70" t="str">
        <f>Phaku!F24</f>
        <v>k11127</v>
      </c>
      <c r="G24" s="70" t="str">
        <f>Phaku!G24</f>
        <v>valkoinen</v>
      </c>
      <c r="H24" s="70">
        <f>Phaku!H24</f>
        <v>130</v>
      </c>
      <c r="I24" s="70" t="str">
        <f>Phaku!I24</f>
        <v>normaali</v>
      </c>
    </row>
    <row r="25" spans="2:9" x14ac:dyDescent="0.2">
      <c r="B25" s="70">
        <f>Phaku!B25</f>
        <v>10</v>
      </c>
      <c r="C25" s="74">
        <f>Phaku!C25</f>
        <v>40403</v>
      </c>
      <c r="D25" s="70" t="str">
        <f>Phaku!D25</f>
        <v>peitto</v>
      </c>
      <c r="E25" s="70" t="str">
        <f>Phaku!E25</f>
        <v>vuodevaate</v>
      </c>
      <c r="F25" s="70" t="str">
        <f>Phaku!F25</f>
        <v>k11128</v>
      </c>
      <c r="G25" s="70" t="str">
        <f>Phaku!G25</f>
        <v>harmaa</v>
      </c>
      <c r="H25" s="70">
        <f>Phaku!H25</f>
        <v>140</v>
      </c>
      <c r="I25" s="70" t="str">
        <f>Phaku!I25</f>
        <v>sekunda</v>
      </c>
    </row>
    <row r="26" spans="2:9" x14ac:dyDescent="0.2">
      <c r="B26" s="70">
        <f>Phaku!B26</f>
        <v>9</v>
      </c>
      <c r="C26" s="74">
        <f>Phaku!C26</f>
        <v>40404</v>
      </c>
      <c r="D26" s="70" t="str">
        <f>Phaku!D26</f>
        <v>nenäliina</v>
      </c>
      <c r="E26" s="70" t="str">
        <f>Phaku!E26</f>
        <v>hygienia</v>
      </c>
      <c r="F26" s="70" t="str">
        <f>Phaku!F26</f>
        <v>k11129</v>
      </c>
      <c r="G26" s="70" t="str">
        <f>Phaku!G26</f>
        <v>kellertävä</v>
      </c>
      <c r="H26" s="70">
        <f>Phaku!H26</f>
        <v>150</v>
      </c>
      <c r="I26" s="70" t="str">
        <f>Phaku!I26</f>
        <v>priima</v>
      </c>
    </row>
    <row r="27" spans="2:9" x14ac:dyDescent="0.2">
      <c r="B27" s="70">
        <f>Phaku!B27</f>
        <v>5</v>
      </c>
      <c r="C27" s="74">
        <f>Phaku!C27</f>
        <v>40405</v>
      </c>
      <c r="D27" s="70" t="str">
        <f>Phaku!D27</f>
        <v>paperi</v>
      </c>
      <c r="E27" s="70" t="str">
        <f>Phaku!E27</f>
        <v>kirja</v>
      </c>
      <c r="F27" s="70" t="str">
        <f>Phaku!F27</f>
        <v>k11130</v>
      </c>
      <c r="G27" s="70" t="str">
        <f>Phaku!G27</f>
        <v>kalpea</v>
      </c>
      <c r="H27" s="70">
        <f>Phaku!H27</f>
        <v>160</v>
      </c>
      <c r="I27" s="70" t="str">
        <f>Phaku!I27</f>
        <v>rikki</v>
      </c>
    </row>
    <row r="28" spans="2:9" x14ac:dyDescent="0.2">
      <c r="B28" s="70">
        <f>Phaku!B28</f>
        <v>4</v>
      </c>
      <c r="C28" s="74">
        <f>Phaku!C28</f>
        <v>40406</v>
      </c>
      <c r="D28" s="70" t="str">
        <f>Phaku!D28</f>
        <v>pyyhe</v>
      </c>
      <c r="E28" s="70" t="str">
        <f>Phaku!E28</f>
        <v>hygienia</v>
      </c>
      <c r="F28" s="70" t="str">
        <f>Phaku!F28</f>
        <v>k11131</v>
      </c>
      <c r="G28" s="70" t="str">
        <f>Phaku!G28</f>
        <v>hohtava</v>
      </c>
      <c r="H28" s="70">
        <f>Phaku!H28</f>
        <v>170</v>
      </c>
      <c r="I28" s="70" t="str">
        <f>Phaku!I28</f>
        <v>normaali</v>
      </c>
    </row>
  </sheetData>
  <dataValidations count="1">
    <dataValidation type="list" showInputMessage="1" showErrorMessage="1" sqref="A8" xr:uid="{922E3639-0BB3-47C1-8BF8-5E954DB48F7F}">
      <formula1>$D$10:$D$28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4434-E847-4F3F-AB0F-1D04BA1B65D0}">
  <sheetPr>
    <pageSetUpPr fitToPage="1"/>
  </sheetPr>
  <dimension ref="C1:V31"/>
  <sheetViews>
    <sheetView zoomScaleNormal="100" workbookViewId="0">
      <selection activeCell="B2" sqref="B2:H6"/>
    </sheetView>
  </sheetViews>
  <sheetFormatPr defaultRowHeight="12.75" x14ac:dyDescent="0.2"/>
  <cols>
    <col min="1" max="6" width="9.140625" style="49"/>
    <col min="7" max="8" width="4.7109375" style="49" customWidth="1"/>
    <col min="9" max="16384" width="9.140625" style="49"/>
  </cols>
  <sheetData>
    <row r="1" spans="3:22" ht="6" customHeight="1" x14ac:dyDescent="0.2"/>
    <row r="2" spans="3:22" ht="18.75" x14ac:dyDescent="0.3">
      <c r="C2" s="50" t="s">
        <v>104</v>
      </c>
      <c r="D2" s="51"/>
      <c r="E2" s="51"/>
      <c r="F2" s="51"/>
      <c r="H2" s="52"/>
      <c r="I2" s="52"/>
      <c r="J2" s="52"/>
      <c r="K2" s="52"/>
      <c r="L2" s="52"/>
      <c r="M2" s="52"/>
      <c r="N2" s="52"/>
      <c r="O2" s="52"/>
      <c r="P2" s="52"/>
      <c r="S2" s="53" t="s">
        <v>105</v>
      </c>
      <c r="T2" s="54"/>
      <c r="U2" s="54"/>
      <c r="V2" s="54"/>
    </row>
    <row r="3" spans="3:22" x14ac:dyDescent="0.2">
      <c r="H3" s="52"/>
      <c r="I3" s="52"/>
      <c r="J3" s="52"/>
      <c r="K3" s="52"/>
      <c r="L3" s="52"/>
      <c r="M3" s="52"/>
      <c r="N3" s="52"/>
      <c r="O3" s="52"/>
      <c r="P3" s="52"/>
    </row>
    <row r="4" spans="3:22" x14ac:dyDescent="0.2">
      <c r="I4" s="55" t="s">
        <v>106</v>
      </c>
      <c r="J4" s="55"/>
      <c r="K4" s="55"/>
      <c r="L4" s="55" t="s">
        <v>107</v>
      </c>
      <c r="M4" s="55"/>
      <c r="N4" s="55"/>
      <c r="O4" s="52"/>
      <c r="P4" s="52"/>
    </row>
    <row r="5" spans="3:22" x14ac:dyDescent="0.2">
      <c r="I5" s="55"/>
      <c r="J5" s="55"/>
      <c r="K5" s="55"/>
      <c r="L5" s="55" t="s">
        <v>108</v>
      </c>
      <c r="M5" s="55"/>
      <c r="N5" s="55"/>
      <c r="O5" s="52"/>
      <c r="P5" s="52"/>
    </row>
    <row r="6" spans="3:22" x14ac:dyDescent="0.2">
      <c r="H6" s="52"/>
      <c r="I6" s="55"/>
      <c r="J6" s="55"/>
      <c r="K6" s="55"/>
      <c r="L6" s="55" t="s">
        <v>109</v>
      </c>
      <c r="M6" s="55"/>
      <c r="N6" s="55"/>
      <c r="O6" s="52"/>
      <c r="P6" s="52"/>
    </row>
    <row r="7" spans="3:22" ht="6.75" customHeight="1" x14ac:dyDescent="0.2">
      <c r="H7" s="52"/>
      <c r="I7" s="55"/>
      <c r="J7" s="55"/>
      <c r="K7" s="55"/>
      <c r="L7" s="55"/>
      <c r="M7" s="55"/>
      <c r="N7" s="55"/>
      <c r="O7" s="52"/>
      <c r="P7" s="52"/>
    </row>
    <row r="8" spans="3:22" x14ac:dyDescent="0.2">
      <c r="C8" s="55" t="s">
        <v>110</v>
      </c>
      <c r="H8" s="52"/>
      <c r="I8" s="55" t="s">
        <v>104</v>
      </c>
      <c r="J8" s="55"/>
      <c r="K8" s="55"/>
      <c r="L8" s="55" t="s">
        <v>111</v>
      </c>
      <c r="M8" s="55"/>
      <c r="N8" s="55"/>
      <c r="O8" s="52"/>
      <c r="P8" s="52"/>
    </row>
    <row r="9" spans="3:22" x14ac:dyDescent="0.2">
      <c r="H9" s="52"/>
      <c r="I9" s="55"/>
      <c r="J9" s="55"/>
      <c r="K9" s="55"/>
      <c r="L9" s="55" t="s">
        <v>112</v>
      </c>
      <c r="M9" s="55"/>
      <c r="N9" s="55"/>
      <c r="O9" s="52"/>
      <c r="P9" s="52"/>
    </row>
    <row r="10" spans="3:22" x14ac:dyDescent="0.2">
      <c r="H10" s="52"/>
      <c r="I10" s="55"/>
      <c r="J10" s="55"/>
      <c r="K10" s="55"/>
      <c r="L10" s="55" t="s">
        <v>113</v>
      </c>
      <c r="M10" s="55"/>
      <c r="N10" s="55"/>
      <c r="O10" s="52"/>
      <c r="P10" s="52"/>
    </row>
    <row r="11" spans="3:22" x14ac:dyDescent="0.2">
      <c r="H11" s="52"/>
      <c r="I11" s="55"/>
      <c r="J11" s="55"/>
      <c r="K11" s="55"/>
      <c r="L11" s="55"/>
      <c r="M11" s="55">
        <v>1</v>
      </c>
      <c r="N11" s="55" t="s">
        <v>114</v>
      </c>
      <c r="O11" s="52"/>
      <c r="P11" s="52"/>
    </row>
    <row r="12" spans="3:22" x14ac:dyDescent="0.2">
      <c r="H12" s="52"/>
      <c r="I12" s="55"/>
      <c r="J12" s="55"/>
      <c r="K12" s="55"/>
      <c r="L12" s="55"/>
      <c r="M12" s="55">
        <v>2</v>
      </c>
      <c r="N12" s="55" t="s">
        <v>115</v>
      </c>
      <c r="O12" s="52"/>
      <c r="P12" s="52"/>
    </row>
    <row r="13" spans="3:22" x14ac:dyDescent="0.2">
      <c r="H13" s="52"/>
      <c r="I13" s="55" t="s">
        <v>116</v>
      </c>
      <c r="J13" s="55"/>
      <c r="K13" s="55"/>
      <c r="L13" s="55"/>
      <c r="M13" s="55">
        <v>3</v>
      </c>
      <c r="N13" s="55" t="s">
        <v>117</v>
      </c>
      <c r="O13" s="52"/>
      <c r="P13" s="52"/>
    </row>
    <row r="14" spans="3:22" x14ac:dyDescent="0.2">
      <c r="H14" s="52"/>
      <c r="I14" s="55" t="s">
        <v>118</v>
      </c>
      <c r="J14" s="55"/>
      <c r="K14" s="55"/>
      <c r="L14" s="55"/>
      <c r="M14" s="55"/>
      <c r="N14" s="55"/>
      <c r="O14" s="52"/>
      <c r="P14" s="52"/>
    </row>
    <row r="15" spans="3:22" x14ac:dyDescent="0.2">
      <c r="H15" s="52"/>
      <c r="I15" s="56"/>
      <c r="J15" s="56"/>
      <c r="K15" s="56"/>
      <c r="L15" s="56"/>
      <c r="M15" s="56"/>
      <c r="N15" s="55"/>
      <c r="O15" s="52"/>
      <c r="P15" s="52"/>
    </row>
    <row r="16" spans="3:22" x14ac:dyDescent="0.2">
      <c r="H16" s="52"/>
      <c r="I16" s="56"/>
      <c r="J16" s="56"/>
      <c r="K16" s="56"/>
      <c r="L16" s="56"/>
      <c r="M16" s="56"/>
      <c r="N16" s="55"/>
      <c r="O16" s="52"/>
      <c r="P16" s="52"/>
    </row>
    <row r="17" spans="8:16" x14ac:dyDescent="0.2">
      <c r="H17" s="52"/>
      <c r="I17" s="56"/>
      <c r="J17" s="56"/>
      <c r="K17" s="56"/>
      <c r="L17" s="56"/>
      <c r="M17" s="56"/>
      <c r="N17" s="55"/>
      <c r="O17" s="52"/>
      <c r="P17" s="52"/>
    </row>
    <row r="18" spans="8:16" x14ac:dyDescent="0.2">
      <c r="H18" s="52"/>
      <c r="I18" s="56"/>
      <c r="J18" s="56"/>
      <c r="K18" s="56"/>
      <c r="L18" s="56"/>
      <c r="M18" s="56"/>
      <c r="N18" s="55"/>
      <c r="O18" s="52"/>
      <c r="P18" s="52"/>
    </row>
    <row r="19" spans="8:16" x14ac:dyDescent="0.2">
      <c r="H19" s="52"/>
      <c r="I19" s="56"/>
      <c r="J19" s="56"/>
      <c r="K19" s="56"/>
      <c r="L19" s="56"/>
      <c r="M19" s="56"/>
      <c r="N19" s="55"/>
      <c r="O19" s="52"/>
      <c r="P19" s="52"/>
    </row>
    <row r="20" spans="8:16" x14ac:dyDescent="0.2">
      <c r="H20" s="52"/>
      <c r="I20" s="56"/>
      <c r="J20" s="56"/>
      <c r="K20" s="56"/>
      <c r="L20" s="56"/>
      <c r="M20" s="56"/>
      <c r="N20" s="55"/>
      <c r="O20" s="52"/>
      <c r="P20" s="52"/>
    </row>
    <row r="21" spans="8:16" x14ac:dyDescent="0.2">
      <c r="H21" s="52"/>
      <c r="I21" s="56"/>
      <c r="J21" s="56"/>
      <c r="K21" s="56"/>
      <c r="L21" s="56"/>
      <c r="M21" s="56"/>
      <c r="N21" s="55"/>
      <c r="O21" s="52"/>
      <c r="P21" s="52"/>
    </row>
    <row r="22" spans="8:16" x14ac:dyDescent="0.2">
      <c r="H22" s="52"/>
      <c r="I22" s="56"/>
      <c r="J22" s="56"/>
      <c r="K22" s="56"/>
      <c r="L22" s="56"/>
      <c r="M22" s="56"/>
      <c r="N22" s="55"/>
      <c r="O22" s="52"/>
      <c r="P22" s="52"/>
    </row>
    <row r="23" spans="8:16" x14ac:dyDescent="0.2">
      <c r="I23" s="56"/>
      <c r="J23" s="56"/>
      <c r="K23" s="56"/>
      <c r="L23" s="56"/>
      <c r="M23" s="56"/>
      <c r="N23" s="56"/>
    </row>
    <row r="24" spans="8:16" x14ac:dyDescent="0.2">
      <c r="I24" s="55" t="s">
        <v>119</v>
      </c>
      <c r="J24" s="55"/>
      <c r="K24" s="55"/>
      <c r="L24" s="55" t="s">
        <v>120</v>
      </c>
      <c r="M24" s="55"/>
      <c r="N24" s="56"/>
    </row>
    <row r="25" spans="8:16" x14ac:dyDescent="0.2">
      <c r="I25" s="55"/>
      <c r="J25" s="55"/>
      <c r="K25" s="55"/>
      <c r="L25" s="55" t="s">
        <v>121</v>
      </c>
      <c r="M25" s="55"/>
      <c r="N25" s="56"/>
    </row>
    <row r="26" spans="8:16" x14ac:dyDescent="0.2">
      <c r="I26" s="55"/>
      <c r="J26" s="55"/>
      <c r="K26" s="55"/>
      <c r="L26" s="55"/>
      <c r="M26" s="55"/>
      <c r="N26" s="56"/>
    </row>
    <row r="27" spans="8:16" x14ac:dyDescent="0.2">
      <c r="I27" s="55" t="s">
        <v>122</v>
      </c>
      <c r="J27" s="55"/>
      <c r="K27" s="55"/>
      <c r="L27" s="55" t="s">
        <v>123</v>
      </c>
      <c r="M27" s="55"/>
      <c r="N27" s="56"/>
      <c r="O27" s="55" t="s">
        <v>124</v>
      </c>
    </row>
    <row r="28" spans="8:16" x14ac:dyDescent="0.2">
      <c r="I28" s="55"/>
      <c r="J28" s="55"/>
      <c r="K28" s="55"/>
      <c r="L28" s="55" t="s">
        <v>125</v>
      </c>
      <c r="M28" s="55"/>
      <c r="N28" s="56"/>
    </row>
    <row r="29" spans="8:16" x14ac:dyDescent="0.2">
      <c r="I29" s="55"/>
      <c r="J29" s="55"/>
      <c r="K29" s="55"/>
      <c r="L29" s="55"/>
      <c r="M29" s="55"/>
      <c r="N29" s="56"/>
    </row>
    <row r="30" spans="8:16" x14ac:dyDescent="0.2">
      <c r="I30" s="55" t="s">
        <v>126</v>
      </c>
      <c r="J30" s="55"/>
      <c r="K30" s="55"/>
      <c r="L30" s="55" t="s">
        <v>127</v>
      </c>
      <c r="M30" s="55"/>
      <c r="N30" s="56"/>
    </row>
    <row r="31" spans="8:16" x14ac:dyDescent="0.2">
      <c r="I31" s="55"/>
      <c r="J31" s="55"/>
      <c r="K31" s="55"/>
      <c r="L31" s="55" t="s">
        <v>128</v>
      </c>
      <c r="M31" s="55"/>
      <c r="N31" s="56"/>
    </row>
  </sheetData>
  <pageMargins left="0.25" right="0.25" top="0.75" bottom="0.75" header="0.3" footer="0.3"/>
  <pageSetup paperSize="9" scale="7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vertailu</vt:lpstr>
      <vt:lpstr>vertailu (2)</vt:lpstr>
      <vt:lpstr>jos</vt:lpstr>
      <vt:lpstr>Phaku</vt:lpstr>
      <vt:lpstr>Phaku tark</vt:lpstr>
      <vt:lpstr>Pivot hahmottaminen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2019-11-26T13:31:42Z</dcterms:modified>
</cp:coreProperties>
</file>